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" yWindow="144" windowWidth="30612" windowHeight="14256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D24" i="1"/>
  <c r="D23"/>
  <c r="E13"/>
  <c r="E20"/>
  <c r="D20"/>
  <c r="B20"/>
  <c r="C20"/>
  <c r="E19"/>
  <c r="E18"/>
  <c r="E17"/>
  <c r="D19"/>
  <c r="D18"/>
  <c r="D17"/>
  <c r="C19"/>
  <c r="B19"/>
  <c r="D13"/>
  <c r="F13"/>
  <c r="F12"/>
  <c r="C18"/>
  <c r="B18"/>
  <c r="C17"/>
  <c r="B22" s="1"/>
  <c r="B17"/>
  <c r="C13"/>
  <c r="B13"/>
  <c r="B23" l="1"/>
  <c r="E23" s="1"/>
  <c r="B25"/>
  <c r="E24" l="1"/>
  <c r="B26"/>
  <c r="B28" s="1"/>
</calcChain>
</file>

<file path=xl/sharedStrings.xml><?xml version="1.0" encoding="utf-8"?>
<sst xmlns="http://schemas.openxmlformats.org/spreadsheetml/2006/main" count="32" uniqueCount="22">
  <si>
    <t>q</t>
  </si>
  <si>
    <t>qa</t>
  </si>
  <si>
    <t>watt</t>
  </si>
  <si>
    <t>qg</t>
  </si>
  <si>
    <t>Curve caratteristiche</t>
  </si>
  <si>
    <t>Curva limite</t>
  </si>
  <si>
    <t>passo</t>
  </si>
  <si>
    <t>DT</t>
  </si>
  <si>
    <r>
      <t xml:space="preserve">DT </t>
    </r>
    <r>
      <rPr>
        <sz val="11"/>
        <color theme="1"/>
        <rFont val="Calibri"/>
        <family val="2"/>
        <scheme val="minor"/>
      </rPr>
      <t>min</t>
    </r>
  </si>
  <si>
    <r>
      <t xml:space="preserve">DT </t>
    </r>
    <r>
      <rPr>
        <sz val="11"/>
        <color theme="1"/>
        <rFont val="Calibri"/>
        <family val="2"/>
        <scheme val="minor"/>
      </rPr>
      <t>max</t>
    </r>
  </si>
  <si>
    <t>Tm</t>
  </si>
  <si>
    <t>Tm min</t>
  </si>
  <si>
    <t>Tm max</t>
  </si>
  <si>
    <t>°C</t>
  </si>
  <si>
    <t xml:space="preserve">Parametri pavimento fittizio </t>
  </si>
  <si>
    <r>
      <t xml:space="preserve">DT </t>
    </r>
    <r>
      <rPr>
        <sz val="11"/>
        <color theme="1"/>
        <rFont val="Calibri"/>
        <family val="2"/>
        <scheme val="minor"/>
      </rPr>
      <t>qa</t>
    </r>
  </si>
  <si>
    <r>
      <t xml:space="preserve">DT </t>
    </r>
    <r>
      <rPr>
        <sz val="11"/>
        <color theme="1"/>
        <rFont val="Calibri"/>
        <family val="2"/>
        <scheme val="minor"/>
      </rPr>
      <t>qg</t>
    </r>
  </si>
  <si>
    <t>Rq</t>
  </si>
  <si>
    <t>p 7.5</t>
  </si>
  <si>
    <t>p 15</t>
  </si>
  <si>
    <t>p 22.5</t>
  </si>
  <si>
    <t>p 30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</si>
</sst>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2" fontId="0" fillId="0" borderId="0" xfId="0" applyNumberFormat="1"/>
    <xf numFmtId="0" fontId="0" fillId="2" borderId="0" xfId="0" applyFill="1"/>
    <xf numFmtId="2" fontId="0" fillId="2" borderId="0" xfId="0" applyNumberFormat="1" applyFill="1"/>
    <xf numFmtId="0" fontId="0" fillId="3" borderId="0" xfId="0" applyFill="1"/>
    <xf numFmtId="0" fontId="1" fillId="0" borderId="0" xfId="0" applyFont="1"/>
    <xf numFmtId="0" fontId="0" fillId="4" borderId="0" xfId="0" applyFill="1"/>
    <xf numFmtId="164" fontId="0" fillId="4" borderId="0" xfId="0" applyNumberFormat="1" applyFill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plotArea>
      <c:layout/>
      <c:scatterChart>
        <c:scatterStyle val="lineMarker"/>
        <c:ser>
          <c:idx val="1"/>
          <c:order val="0"/>
          <c:marker>
            <c:symbol val="none"/>
          </c:marker>
          <c:xVal>
            <c:numRef>
              <c:f>Foglio1!$A$12:$A$13</c:f>
              <c:numCache>
                <c:formatCode>General</c:formatCode>
                <c:ptCount val="2"/>
                <c:pt idx="0">
                  <c:v>0</c:v>
                </c:pt>
                <c:pt idx="1">
                  <c:v>35</c:v>
                </c:pt>
              </c:numCache>
            </c:numRef>
          </c:xVal>
          <c:yVal>
            <c:numRef>
              <c:f>Foglio1!$B$12:$B$13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141.70040485829961</c:v>
                </c:pt>
              </c:numCache>
            </c:numRef>
          </c:yVal>
        </c:ser>
        <c:ser>
          <c:idx val="0"/>
          <c:order val="1"/>
          <c:marker>
            <c:symbol val="none"/>
          </c:marker>
          <c:xVal>
            <c:numRef>
              <c:f>Foglio1!$A$12:$A$13</c:f>
              <c:numCache>
                <c:formatCode>General</c:formatCode>
                <c:ptCount val="2"/>
                <c:pt idx="0">
                  <c:v>0</c:v>
                </c:pt>
                <c:pt idx="1">
                  <c:v>35</c:v>
                </c:pt>
              </c:numCache>
            </c:numRef>
          </c:xVal>
          <c:yVal>
            <c:numRef>
              <c:f>Foglio1!$C$12:$C$13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121.10726643598616</c:v>
                </c:pt>
              </c:numCache>
            </c:numRef>
          </c:yVal>
        </c:ser>
        <c:ser>
          <c:idx val="2"/>
          <c:order val="2"/>
          <c:marker>
            <c:symbol val="none"/>
          </c:marker>
          <c:xVal>
            <c:numRef>
              <c:f>Foglio1!$A$12:$A$13</c:f>
              <c:numCache>
                <c:formatCode>General</c:formatCode>
                <c:ptCount val="2"/>
                <c:pt idx="0">
                  <c:v>0</c:v>
                </c:pt>
                <c:pt idx="1">
                  <c:v>35</c:v>
                </c:pt>
              </c:numCache>
            </c:numRef>
          </c:xVal>
          <c:yVal>
            <c:numRef>
              <c:f>Foglio1!$F$12:$F$13</c:f>
              <c:numCache>
                <c:formatCode>General</c:formatCode>
                <c:ptCount val="2"/>
                <c:pt idx="0">
                  <c:v>85</c:v>
                </c:pt>
                <c:pt idx="1">
                  <c:v>85</c:v>
                </c:pt>
              </c:numCache>
            </c:numRef>
          </c:yVal>
        </c:ser>
        <c:ser>
          <c:idx val="3"/>
          <c:order val="3"/>
          <c:marker>
            <c:symbol val="circle"/>
            <c:size val="5"/>
          </c:marker>
          <c:xVal>
            <c:numRef>
              <c:f>Foglio1!$C$17</c:f>
              <c:numCache>
                <c:formatCode>0.00</c:formatCode>
                <c:ptCount val="1"/>
                <c:pt idx="0">
                  <c:v>20.995000000000001</c:v>
                </c:pt>
              </c:numCache>
            </c:numRef>
          </c:xVal>
          <c:yVal>
            <c:numRef>
              <c:f>Foglio1!$B$17</c:f>
              <c:numCache>
                <c:formatCode>General</c:formatCode>
                <c:ptCount val="1"/>
                <c:pt idx="0">
                  <c:v>85</c:v>
                </c:pt>
              </c:numCache>
            </c:numRef>
          </c:yVal>
        </c:ser>
        <c:ser>
          <c:idx val="4"/>
          <c:order val="4"/>
          <c:marker>
            <c:symbol val="circle"/>
            <c:size val="5"/>
          </c:marker>
          <c:xVal>
            <c:numRef>
              <c:f>Foglio1!$C$18</c:f>
              <c:numCache>
                <c:formatCode>0.00</c:formatCode>
                <c:ptCount val="1"/>
                <c:pt idx="0">
                  <c:v>24.564999999999998</c:v>
                </c:pt>
              </c:numCache>
            </c:numRef>
          </c:xVal>
          <c:yVal>
            <c:numRef>
              <c:f>Foglio1!$B$18</c:f>
              <c:numCache>
                <c:formatCode>General</c:formatCode>
                <c:ptCount val="1"/>
                <c:pt idx="0">
                  <c:v>85</c:v>
                </c:pt>
              </c:numCache>
            </c:numRef>
          </c:yVal>
        </c:ser>
        <c:ser>
          <c:idx val="5"/>
          <c:order val="5"/>
          <c:marker>
            <c:symbol val="none"/>
          </c:marker>
          <c:xVal>
            <c:numRef>
              <c:f>Foglio1!$A$12:$A$13</c:f>
              <c:numCache>
                <c:formatCode>General</c:formatCode>
                <c:ptCount val="2"/>
                <c:pt idx="0">
                  <c:v>0</c:v>
                </c:pt>
                <c:pt idx="1">
                  <c:v>35</c:v>
                </c:pt>
              </c:numCache>
            </c:numRef>
          </c:xVal>
          <c:yVal>
            <c:numRef>
              <c:f>Foglio1!$D$12:$D$13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104.79041916167664</c:v>
                </c:pt>
              </c:numCache>
            </c:numRef>
          </c:yVal>
        </c:ser>
        <c:ser>
          <c:idx val="6"/>
          <c:order val="6"/>
          <c:marker>
            <c:symbol val="circle"/>
            <c:size val="5"/>
          </c:marker>
          <c:xVal>
            <c:numRef>
              <c:f>Foglio1!$C$19</c:f>
              <c:numCache>
                <c:formatCode>0.00</c:formatCode>
                <c:ptCount val="1"/>
                <c:pt idx="0">
                  <c:v>28.39</c:v>
                </c:pt>
              </c:numCache>
            </c:numRef>
          </c:xVal>
          <c:yVal>
            <c:numRef>
              <c:f>Foglio1!$B$19</c:f>
              <c:numCache>
                <c:formatCode>General</c:formatCode>
                <c:ptCount val="1"/>
                <c:pt idx="0">
                  <c:v>85</c:v>
                </c:pt>
              </c:numCache>
            </c:numRef>
          </c:yVal>
        </c:ser>
        <c:ser>
          <c:idx val="7"/>
          <c:order val="7"/>
          <c:marker>
            <c:symbol val="square"/>
            <c:size val="5"/>
          </c:marker>
          <c:xVal>
            <c:numRef>
              <c:f>Foglio1!$E$17</c:f>
              <c:numCache>
                <c:formatCode>0.00</c:formatCode>
                <c:ptCount val="1"/>
                <c:pt idx="0">
                  <c:v>24.329499999999999</c:v>
                </c:pt>
              </c:numCache>
            </c:numRef>
          </c:xVal>
          <c:yVal>
            <c:numRef>
              <c:f>Foglio1!$D$17</c:f>
              <c:numCache>
                <c:formatCode>0.00</c:formatCode>
                <c:ptCount val="1"/>
                <c:pt idx="0">
                  <c:v>98.5</c:v>
                </c:pt>
              </c:numCache>
            </c:numRef>
          </c:yVal>
        </c:ser>
        <c:ser>
          <c:idx val="8"/>
          <c:order val="8"/>
          <c:marker>
            <c:symbol val="square"/>
            <c:size val="5"/>
          </c:marker>
          <c:xVal>
            <c:numRef>
              <c:f>Foglio1!$E$18</c:f>
              <c:numCache>
                <c:formatCode>0.00</c:formatCode>
                <c:ptCount val="1"/>
                <c:pt idx="0">
                  <c:v>27.813359999999996</c:v>
                </c:pt>
              </c:numCache>
            </c:numRef>
          </c:xVal>
          <c:yVal>
            <c:numRef>
              <c:f>Foglio1!$D$18</c:f>
              <c:numCache>
                <c:formatCode>0.00</c:formatCode>
                <c:ptCount val="1"/>
                <c:pt idx="0">
                  <c:v>96.24</c:v>
                </c:pt>
              </c:numCache>
            </c:numRef>
          </c:yVal>
        </c:ser>
        <c:ser>
          <c:idx val="9"/>
          <c:order val="9"/>
          <c:marker>
            <c:symbol val="square"/>
            <c:size val="5"/>
          </c:marker>
          <c:xVal>
            <c:numRef>
              <c:f>Foglio1!$E$19</c:f>
              <c:numCache>
                <c:formatCode>0.00</c:formatCode>
                <c:ptCount val="1"/>
                <c:pt idx="0">
                  <c:v>30.133480000000002</c:v>
                </c:pt>
              </c:numCache>
            </c:numRef>
          </c:xVal>
          <c:yVal>
            <c:numRef>
              <c:f>Foglio1!$D$19</c:f>
              <c:numCache>
                <c:formatCode>0.00</c:formatCode>
                <c:ptCount val="1"/>
                <c:pt idx="0">
                  <c:v>90.22</c:v>
                </c:pt>
              </c:numCache>
            </c:numRef>
          </c:yVal>
        </c:ser>
        <c:ser>
          <c:idx val="10"/>
          <c:order val="10"/>
          <c:marker>
            <c:symbol val="square"/>
            <c:size val="3"/>
          </c:marker>
          <c:xVal>
            <c:numRef>
              <c:f>Foglio1!$E$17:$E$20</c:f>
              <c:numCache>
                <c:formatCode>0.00</c:formatCode>
                <c:ptCount val="4"/>
                <c:pt idx="0">
                  <c:v>24.329499999999999</c:v>
                </c:pt>
                <c:pt idx="1">
                  <c:v>27.813359999999996</c:v>
                </c:pt>
                <c:pt idx="2">
                  <c:v>30.133480000000002</c:v>
                </c:pt>
                <c:pt idx="3">
                  <c:v>31.856580000000001</c:v>
                </c:pt>
              </c:numCache>
            </c:numRef>
          </c:xVal>
          <c:yVal>
            <c:numRef>
              <c:f>Foglio1!$D$17:$D$20</c:f>
              <c:numCache>
                <c:formatCode>0.00</c:formatCode>
                <c:ptCount val="4"/>
                <c:pt idx="0">
                  <c:v>98.5</c:v>
                </c:pt>
                <c:pt idx="1">
                  <c:v>96.24</c:v>
                </c:pt>
                <c:pt idx="2">
                  <c:v>90.22</c:v>
                </c:pt>
                <c:pt idx="3">
                  <c:v>82.53</c:v>
                </c:pt>
              </c:numCache>
            </c:numRef>
          </c:yVal>
        </c:ser>
        <c:ser>
          <c:idx val="11"/>
          <c:order val="11"/>
          <c:marker>
            <c:symbol val="none"/>
          </c:marker>
          <c:xVal>
            <c:numRef>
              <c:f>Foglio1!$A$12:$A$13</c:f>
              <c:numCache>
                <c:formatCode>General</c:formatCode>
                <c:ptCount val="2"/>
                <c:pt idx="0">
                  <c:v>0</c:v>
                </c:pt>
                <c:pt idx="1">
                  <c:v>35</c:v>
                </c:pt>
              </c:numCache>
            </c:numRef>
          </c:xVal>
          <c:yVal>
            <c:numRef>
              <c:f>Foglio1!$E$12:$E$13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90.673575129533674</c:v>
                </c:pt>
              </c:numCache>
            </c:numRef>
          </c:yVal>
        </c:ser>
        <c:ser>
          <c:idx val="12"/>
          <c:order val="12"/>
          <c:marker>
            <c:symbol val="none"/>
          </c:marker>
          <c:xVal>
            <c:numRef>
              <c:f>Foglio1!$D$23:$D$24</c:f>
              <c:numCache>
                <c:formatCode>0.00</c:formatCode>
                <c:ptCount val="2"/>
                <c:pt idx="0">
                  <c:v>20.995000000000001</c:v>
                </c:pt>
                <c:pt idx="1">
                  <c:v>20.995000000000001</c:v>
                </c:pt>
              </c:numCache>
            </c:numRef>
          </c:xVal>
          <c:yVal>
            <c:numRef>
              <c:f>Foglio1!$F$23:$F$24</c:f>
              <c:numCache>
                <c:formatCode>General</c:formatCode>
                <c:ptCount val="2"/>
                <c:pt idx="0">
                  <c:v>0</c:v>
                </c:pt>
                <c:pt idx="1">
                  <c:v>85</c:v>
                </c:pt>
              </c:numCache>
            </c:numRef>
          </c:yVal>
        </c:ser>
        <c:ser>
          <c:idx val="13"/>
          <c:order val="13"/>
          <c:marker>
            <c:symbol val="none"/>
          </c:marker>
          <c:xVal>
            <c:numRef>
              <c:f>Foglio1!$E$23:$E$24</c:f>
              <c:numCache>
                <c:formatCode>0.00</c:formatCode>
                <c:ptCount val="2"/>
                <c:pt idx="0">
                  <c:v>28.39</c:v>
                </c:pt>
                <c:pt idx="1">
                  <c:v>28.39</c:v>
                </c:pt>
              </c:numCache>
            </c:numRef>
          </c:xVal>
          <c:yVal>
            <c:numRef>
              <c:f>Foglio1!$F$23:$F$24</c:f>
              <c:numCache>
                <c:formatCode>General</c:formatCode>
                <c:ptCount val="2"/>
                <c:pt idx="0">
                  <c:v>0</c:v>
                </c:pt>
                <c:pt idx="1">
                  <c:v>85</c:v>
                </c:pt>
              </c:numCache>
            </c:numRef>
          </c:yVal>
        </c:ser>
        <c:axId val="83714432"/>
        <c:axId val="68008192"/>
      </c:scatterChart>
      <c:valAx>
        <c:axId val="83714432"/>
        <c:scaling>
          <c:orientation val="minMax"/>
        </c:scaling>
        <c:axPos val="b"/>
        <c:numFmt formatCode="General" sourceLinked="1"/>
        <c:tickLblPos val="nextTo"/>
        <c:crossAx val="68008192"/>
        <c:crosses val="autoZero"/>
        <c:crossBetween val="midCat"/>
      </c:valAx>
      <c:valAx>
        <c:axId val="68008192"/>
        <c:scaling>
          <c:orientation val="minMax"/>
        </c:scaling>
        <c:axPos val="l"/>
        <c:majorGridlines/>
        <c:numFmt formatCode="General" sourceLinked="1"/>
        <c:tickLblPos val="nextTo"/>
        <c:crossAx val="83714432"/>
        <c:crosses val="autoZero"/>
        <c:crossBetween val="midCat"/>
      </c:valAx>
      <c:spPr>
        <a:noFill/>
      </c:spPr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198120</xdr:colOff>
      <xdr:row>1</xdr:row>
      <xdr:rowOff>7620</xdr:rowOff>
    </xdr:from>
    <xdr:to>
      <xdr:col>15</xdr:col>
      <xdr:colOff>381000</xdr:colOff>
      <xdr:row>23</xdr:row>
      <xdr:rowOff>30480</xdr:rowOff>
    </xdr:to>
    <xdr:graphicFrame macro="">
      <xdr:nvGraphicFramePr>
        <xdr:cNvPr id="4" name="Gra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8"/>
  <sheetViews>
    <sheetView tabSelected="1" workbookViewId="0">
      <selection activeCell="J32" sqref="J32"/>
    </sheetView>
  </sheetViews>
  <sheetFormatPr defaultRowHeight="14.4"/>
  <cols>
    <col min="6" max="6" width="5.77734375" customWidth="1"/>
  </cols>
  <sheetData>
    <row r="1" spans="1:6">
      <c r="A1" s="6" t="s">
        <v>14</v>
      </c>
    </row>
    <row r="2" spans="1:6">
      <c r="A2" t="s">
        <v>6</v>
      </c>
      <c r="B2" t="s">
        <v>17</v>
      </c>
      <c r="C2" t="s">
        <v>3</v>
      </c>
    </row>
    <row r="3" spans="1:6">
      <c r="A3">
        <v>7.5</v>
      </c>
      <c r="B3">
        <v>0.247</v>
      </c>
      <c r="C3" s="3">
        <v>98.5</v>
      </c>
    </row>
    <row r="4" spans="1:6">
      <c r="A4">
        <v>15</v>
      </c>
      <c r="B4">
        <v>0.28899999999999998</v>
      </c>
      <c r="C4" s="3">
        <v>96.24</v>
      </c>
    </row>
    <row r="5" spans="1:6">
      <c r="A5">
        <v>22.5</v>
      </c>
      <c r="B5">
        <v>0.33400000000000002</v>
      </c>
      <c r="C5" s="3">
        <v>90.22</v>
      </c>
    </row>
    <row r="6" spans="1:6">
      <c r="A6">
        <v>30</v>
      </c>
      <c r="B6">
        <v>0.38600000000000001</v>
      </c>
      <c r="C6" s="3">
        <v>82.53</v>
      </c>
    </row>
    <row r="8" spans="1:6">
      <c r="A8" t="s">
        <v>1</v>
      </c>
      <c r="B8" s="5">
        <v>85</v>
      </c>
      <c r="C8" t="s">
        <v>2</v>
      </c>
    </row>
    <row r="10" spans="1:6">
      <c r="A10" s="6" t="s">
        <v>4</v>
      </c>
    </row>
    <row r="11" spans="1:6">
      <c r="A11" s="1" t="s">
        <v>7</v>
      </c>
      <c r="B11" t="s">
        <v>18</v>
      </c>
      <c r="C11" t="s">
        <v>19</v>
      </c>
      <c r="D11" t="s">
        <v>20</v>
      </c>
      <c r="E11" t="s">
        <v>21</v>
      </c>
      <c r="F11" t="s">
        <v>1</v>
      </c>
    </row>
    <row r="12" spans="1:6">
      <c r="A12">
        <v>0</v>
      </c>
      <c r="B12">
        <v>0</v>
      </c>
      <c r="C12">
        <v>0</v>
      </c>
      <c r="D12">
        <v>0</v>
      </c>
      <c r="E12">
        <v>0</v>
      </c>
      <c r="F12">
        <f>B8</f>
        <v>85</v>
      </c>
    </row>
    <row r="13" spans="1:6">
      <c r="A13">
        <v>35</v>
      </c>
      <c r="B13" s="2">
        <f>1/B3*A13</f>
        <v>141.70040485829961</v>
      </c>
      <c r="C13" s="2">
        <f>1/B4*A13</f>
        <v>121.10726643598616</v>
      </c>
      <c r="D13" s="2">
        <f>1/B5*A13</f>
        <v>104.79041916167664</v>
      </c>
      <c r="E13" s="2">
        <f>1/B6*A13</f>
        <v>90.673575129533674</v>
      </c>
      <c r="F13">
        <f>B8</f>
        <v>85</v>
      </c>
    </row>
    <row r="15" spans="1:6">
      <c r="A15" s="6" t="s">
        <v>5</v>
      </c>
    </row>
    <row r="16" spans="1:6">
      <c r="A16" t="s">
        <v>6</v>
      </c>
      <c r="B16" t="s">
        <v>1</v>
      </c>
      <c r="C16" s="1" t="s">
        <v>15</v>
      </c>
      <c r="D16" t="s">
        <v>3</v>
      </c>
      <c r="E16" s="1" t="s">
        <v>16</v>
      </c>
    </row>
    <row r="17" spans="1:6">
      <c r="A17">
        <v>7.5</v>
      </c>
      <c r="B17" s="5">
        <f>$B$8</f>
        <v>85</v>
      </c>
      <c r="C17" s="2">
        <f>$B$8*B3</f>
        <v>20.995000000000001</v>
      </c>
      <c r="D17" s="4">
        <f>C3</f>
        <v>98.5</v>
      </c>
      <c r="E17" s="2">
        <f>C$3*B3</f>
        <v>24.329499999999999</v>
      </c>
    </row>
    <row r="18" spans="1:6">
      <c r="A18">
        <v>15</v>
      </c>
      <c r="B18" s="5">
        <f>$B$8</f>
        <v>85</v>
      </c>
      <c r="C18" s="2">
        <f>$B$8*B4</f>
        <v>24.564999999999998</v>
      </c>
      <c r="D18" s="4">
        <f>C4</f>
        <v>96.24</v>
      </c>
      <c r="E18" s="2">
        <f>C$4*B4</f>
        <v>27.813359999999996</v>
      </c>
    </row>
    <row r="19" spans="1:6">
      <c r="A19">
        <v>22.5</v>
      </c>
      <c r="B19" s="5">
        <f>$B$8</f>
        <v>85</v>
      </c>
      <c r="C19" s="2">
        <f>$B$8*B5</f>
        <v>28.39</v>
      </c>
      <c r="D19" s="4">
        <f>C5</f>
        <v>90.22</v>
      </c>
      <c r="E19" s="2">
        <f>C$5*B5</f>
        <v>30.133480000000002</v>
      </c>
    </row>
    <row r="20" spans="1:6">
      <c r="A20">
        <v>30</v>
      </c>
      <c r="B20" s="5">
        <f>$B$8</f>
        <v>85</v>
      </c>
      <c r="C20" s="2">
        <f>$B$8*B6</f>
        <v>32.81</v>
      </c>
      <c r="D20" s="4">
        <f>C6</f>
        <v>82.53</v>
      </c>
      <c r="E20" s="2">
        <f>C$6*B6</f>
        <v>31.856580000000001</v>
      </c>
    </row>
    <row r="22" spans="1:6">
      <c r="A22" s="1" t="s">
        <v>8</v>
      </c>
      <c r="B22" s="2">
        <f>C17</f>
        <v>20.995000000000001</v>
      </c>
      <c r="C22" t="s">
        <v>13</v>
      </c>
      <c r="D22" s="1" t="s">
        <v>7</v>
      </c>
      <c r="E22" s="1" t="s">
        <v>9</v>
      </c>
      <c r="F22" t="s">
        <v>0</v>
      </c>
    </row>
    <row r="23" spans="1:6">
      <c r="A23" s="1" t="s">
        <v>9</v>
      </c>
      <c r="B23" s="2">
        <f>IF(C20&lt;E20,C20,IF(C19&lt;E19,C19,IF(C18&lt;E18,C18,C17)))</f>
        <v>28.39</v>
      </c>
      <c r="C23" t="s">
        <v>13</v>
      </c>
      <c r="D23" s="2">
        <f>$B$22</f>
        <v>20.995000000000001</v>
      </c>
      <c r="E23" s="2">
        <f>$B$23</f>
        <v>28.39</v>
      </c>
      <c r="F23">
        <v>0</v>
      </c>
    </row>
    <row r="24" spans="1:6">
      <c r="D24" s="2">
        <f>$B$22</f>
        <v>20.995000000000001</v>
      </c>
      <c r="E24" s="2">
        <f>$B$23</f>
        <v>28.39</v>
      </c>
      <c r="F24">
        <v>85</v>
      </c>
    </row>
    <row r="25" spans="1:6">
      <c r="A25" t="s">
        <v>11</v>
      </c>
      <c r="B25" s="2">
        <f>20+B22</f>
        <v>40.995000000000005</v>
      </c>
      <c r="C25" t="s">
        <v>13</v>
      </c>
    </row>
    <row r="26" spans="1:6">
      <c r="A26" t="s">
        <v>12</v>
      </c>
      <c r="B26" s="2">
        <f>20+5*EXP(5/B23)/(EXP(5/B23)-1)</f>
        <v>50.963344738483279</v>
      </c>
      <c r="C26" t="s">
        <v>13</v>
      </c>
    </row>
    <row r="28" spans="1:6">
      <c r="A28" s="7" t="s">
        <v>10</v>
      </c>
      <c r="B28" s="8">
        <f>(B25+B26)/2</f>
        <v>45.979172369241638</v>
      </c>
      <c r="C28" s="7" t="s">
        <v>13</v>
      </c>
    </row>
  </sheetData>
  <pageMargins left="0.7" right="0.7" top="0.75" bottom="0.75" header="0.3" footer="0.3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2019-10-18T11:18:42Z</dcterms:created>
  <dcterms:modified xsi:type="dcterms:W3CDTF">2019-10-18T12:57:23Z</dcterms:modified>
</cp:coreProperties>
</file>