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23892" windowHeight="105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22" i="1"/>
  <c r="C23" s="1"/>
  <c r="J6" l="1"/>
  <c r="I6"/>
  <c r="C10"/>
  <c r="I7" s="1"/>
  <c r="C11"/>
  <c r="J7" s="1"/>
  <c r="H25" l="1"/>
  <c r="H20"/>
  <c r="G25"/>
  <c r="G20"/>
  <c r="C24"/>
  <c r="C25" s="1"/>
  <c r="G19" l="1"/>
  <c r="H19"/>
  <c r="G24" l="1"/>
  <c r="H24"/>
</calcChain>
</file>

<file path=xl/sharedStrings.xml><?xml version="1.0" encoding="utf-8"?>
<sst xmlns="http://schemas.openxmlformats.org/spreadsheetml/2006/main" count="40" uniqueCount="22">
  <si>
    <t>l1</t>
  </si>
  <si>
    <t>l2</t>
  </si>
  <si>
    <t>x</t>
  </si>
  <si>
    <t>y</t>
  </si>
  <si>
    <t>CINEMATICA DIRETTA</t>
  </si>
  <si>
    <t>°</t>
  </si>
  <si>
    <t>CINEMATICA INVERSA</t>
  </si>
  <si>
    <t>Nota la posizione (x,y) del polso trovare gli angoli dei giunti</t>
  </si>
  <si>
    <t>gomito basso</t>
  </si>
  <si>
    <t>gomito alto</t>
  </si>
  <si>
    <r>
      <t>q</t>
    </r>
    <r>
      <rPr>
        <sz val="10"/>
        <color theme="1"/>
        <rFont val="Symbol"/>
        <family val="1"/>
        <charset val="2"/>
      </rPr>
      <t>1</t>
    </r>
  </si>
  <si>
    <r>
      <t>q</t>
    </r>
    <r>
      <rPr>
        <sz val="10"/>
        <color theme="1"/>
        <rFont val="Symbol"/>
        <family val="1"/>
        <charset val="2"/>
      </rPr>
      <t>2</t>
    </r>
  </si>
  <si>
    <t>BASSO</t>
  </si>
  <si>
    <t>ALTO</t>
  </si>
  <si>
    <t>Noti gli angoli dei giunti trovare la posizione del polso (x,y)</t>
  </si>
  <si>
    <t>l1=</t>
  </si>
  <si>
    <t>l2=</t>
  </si>
  <si>
    <r>
      <rPr>
        <b/>
        <sz val="11"/>
        <color theme="5" tint="-0.249977111117893"/>
        <rFont val="Symbol"/>
        <family val="1"/>
        <charset val="2"/>
      </rPr>
      <t>q</t>
    </r>
    <r>
      <rPr>
        <b/>
        <sz val="10"/>
        <color theme="5" tint="-0.249977111117893"/>
        <rFont val="Symbol"/>
        <family val="1"/>
        <charset val="2"/>
      </rPr>
      <t>2</t>
    </r>
    <r>
      <rPr>
        <b/>
        <sz val="11"/>
        <color theme="5" tint="-0.249977111117893"/>
        <rFont val="Calibri"/>
        <family val="2"/>
        <scheme val="minor"/>
      </rPr>
      <t>_b</t>
    </r>
  </si>
  <si>
    <r>
      <rPr>
        <b/>
        <sz val="11"/>
        <color theme="5" tint="-0.249977111117893"/>
        <rFont val="Symbol"/>
        <family val="1"/>
        <charset val="2"/>
      </rPr>
      <t>q1</t>
    </r>
    <r>
      <rPr>
        <b/>
        <sz val="11"/>
        <color theme="5" tint="-0.249977111117893"/>
        <rFont val="Calibri"/>
        <family val="2"/>
        <scheme val="minor"/>
      </rPr>
      <t>_b</t>
    </r>
  </si>
  <si>
    <r>
      <rPr>
        <b/>
        <sz val="11"/>
        <color theme="1"/>
        <rFont val="Symbol"/>
        <family val="1"/>
        <charset val="2"/>
      </rPr>
      <t>q</t>
    </r>
    <r>
      <rPr>
        <b/>
        <sz val="10"/>
        <color theme="1"/>
        <rFont val="Symbol"/>
        <family val="1"/>
        <charset val="2"/>
      </rPr>
      <t>2</t>
    </r>
    <r>
      <rPr>
        <b/>
        <sz val="11"/>
        <color theme="1"/>
        <rFont val="Calibri"/>
        <family val="2"/>
        <scheme val="minor"/>
      </rPr>
      <t>_a</t>
    </r>
  </si>
  <si>
    <r>
      <rPr>
        <b/>
        <sz val="11"/>
        <color theme="1"/>
        <rFont val="Symbol"/>
        <family val="1"/>
        <charset val="2"/>
      </rPr>
      <t>q1</t>
    </r>
    <r>
      <rPr>
        <b/>
        <sz val="11"/>
        <color theme="1"/>
        <rFont val="Calibri"/>
        <family val="2"/>
        <scheme val="minor"/>
      </rPr>
      <t>_a</t>
    </r>
  </si>
  <si>
    <t>mm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</si>
</sst>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Symbol"/>
      <family val="1"/>
      <charset val="2"/>
    </font>
    <font>
      <b/>
      <sz val="11"/>
      <color theme="5" tint="-0.249977111117893"/>
      <name val="Calibri"/>
      <family val="2"/>
      <scheme val="minor"/>
    </font>
    <font>
      <b/>
      <sz val="11"/>
      <color theme="5" tint="-0.249977111117893"/>
      <name val="Symbol"/>
      <family val="1"/>
      <charset val="2"/>
    </font>
    <font>
      <b/>
      <sz val="10"/>
      <color theme="5" tint="-0.249977111117893"/>
      <name val="Symbol"/>
      <family val="1"/>
      <charset val="2"/>
    </font>
    <font>
      <b/>
      <sz val="11"/>
      <color theme="1"/>
      <name val="Symbol"/>
      <family val="1"/>
      <charset val="2"/>
    </font>
    <font>
      <b/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2" fillId="2" borderId="5" xfId="0" applyFont="1" applyFill="1" applyBorder="1"/>
    <xf numFmtId="2" fontId="0" fillId="2" borderId="0" xfId="0" applyNumberFormat="1" applyFill="1" applyBorder="1"/>
    <xf numFmtId="0" fontId="1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Border="1"/>
    <xf numFmtId="0" fontId="0" fillId="0" borderId="5" xfId="0" applyBorder="1"/>
    <xf numFmtId="0" fontId="4" fillId="2" borderId="5" xfId="0" applyFont="1" applyFill="1" applyBorder="1"/>
    <xf numFmtId="2" fontId="0" fillId="0" borderId="0" xfId="0" applyNumberFormat="1" applyBorder="1"/>
    <xf numFmtId="0" fontId="1" fillId="2" borderId="10" xfId="0" applyFont="1" applyFill="1" applyBorder="1"/>
    <xf numFmtId="2" fontId="0" fillId="2" borderId="11" xfId="0" applyNumberFormat="1" applyFill="1" applyBorder="1"/>
    <xf numFmtId="0" fontId="4" fillId="2" borderId="10" xfId="0" applyFont="1" applyFill="1" applyBorder="1"/>
    <xf numFmtId="0" fontId="1" fillId="2" borderId="12" xfId="0" applyFont="1" applyFill="1" applyBorder="1"/>
    <xf numFmtId="2" fontId="0" fillId="2" borderId="13" xfId="0" applyNumberFormat="1" applyFill="1" applyBorder="1"/>
    <xf numFmtId="0" fontId="0" fillId="2" borderId="12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15" xfId="0" applyFill="1" applyBorder="1"/>
    <xf numFmtId="2" fontId="0" fillId="2" borderId="14" xfId="0" applyNumberFormat="1" applyFill="1" applyBorder="1"/>
    <xf numFmtId="2" fontId="0" fillId="2" borderId="15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Foglio1!$J$4</c:f>
              <c:strCache>
                <c:ptCount val="1"/>
                <c:pt idx="0">
                  <c:v>y</c:v>
                </c:pt>
              </c:strCache>
            </c:strRef>
          </c:tx>
          <c:dPt>
            <c:idx val="0"/>
            <c:marker>
              <c:symbol val="square"/>
              <c:size val="7"/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0-76E4-472D-89AB-BC71B007859D}"/>
              </c:ext>
            </c:extLst>
          </c:dPt>
          <c:dPt>
            <c:idx val="1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marker>
              <c:symbol val="triangle"/>
              <c:size val="7"/>
            </c:marker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Foglio1!$I$5:$I$7</c:f>
              <c:numCache>
                <c:formatCode>0.00</c:formatCode>
                <c:ptCount val="3"/>
                <c:pt idx="0">
                  <c:v>0</c:v>
                </c:pt>
                <c:pt idx="1">
                  <c:v>42.500000000000007</c:v>
                </c:pt>
                <c:pt idx="2">
                  <c:v>127.17654933779838</c:v>
                </c:pt>
              </c:numCache>
            </c:numRef>
          </c:xVal>
          <c:yVal>
            <c:numRef>
              <c:f>Foglio1!$J$5:$J$7</c:f>
              <c:numCache>
                <c:formatCode>0.00</c:formatCode>
                <c:ptCount val="3"/>
                <c:pt idx="0">
                  <c:v>0</c:v>
                </c:pt>
                <c:pt idx="1">
                  <c:v>73.612159321677282</c:v>
                </c:pt>
                <c:pt idx="2">
                  <c:v>81.02039745522822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axId val="159190400"/>
        <c:axId val="159204480"/>
      </c:scatterChart>
      <c:valAx>
        <c:axId val="159190400"/>
        <c:scaling>
          <c:orientation val="minMax"/>
          <c:max val="150"/>
        </c:scaling>
        <c:axPos val="b"/>
        <c:minorGridlines/>
        <c:numFmt formatCode="0.00" sourceLinked="1"/>
        <c:tickLblPos val="nextTo"/>
        <c:crossAx val="159204480"/>
        <c:crosses val="autoZero"/>
        <c:crossBetween val="midCat"/>
      </c:valAx>
      <c:valAx>
        <c:axId val="159204480"/>
        <c:scaling>
          <c:orientation val="minMax"/>
          <c:max val="150"/>
          <c:min val="0"/>
        </c:scaling>
        <c:axPos val="l"/>
        <c:majorGridlines/>
        <c:numFmt formatCode="0.00" sourceLinked="1"/>
        <c:tickLblPos val="nextTo"/>
        <c:crossAx val="159190400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Foglio1!$H$17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Foglio1!$G$18:$G$20</c:f>
              <c:numCache>
                <c:formatCode>0.00</c:formatCode>
                <c:ptCount val="3"/>
                <c:pt idx="0">
                  <c:v>0</c:v>
                </c:pt>
                <c:pt idx="1">
                  <c:v>42.224513950652863</c:v>
                </c:pt>
                <c:pt idx="2">
                  <c:v>127.18</c:v>
                </c:pt>
              </c:numCache>
            </c:numRef>
          </c:xVal>
          <c:yVal>
            <c:numRef>
              <c:f>Foglio1!$H$18:$H$20</c:f>
              <c:numCache>
                <c:formatCode>0.00</c:formatCode>
                <c:ptCount val="3"/>
                <c:pt idx="0">
                  <c:v>0</c:v>
                </c:pt>
                <c:pt idx="1">
                  <c:v>73.770525426020399</c:v>
                </c:pt>
                <c:pt idx="2">
                  <c:v>71.02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02-443A-AC81-BAC0889682DE}"/>
            </c:ext>
          </c:extLst>
        </c:ser>
        <c:ser>
          <c:idx val="1"/>
          <c:order val="1"/>
          <c:tx>
            <c:v>2</c:v>
          </c:tx>
          <c:xVal>
            <c:numRef>
              <c:f>Foglio1!$G$23:$G$25</c:f>
              <c:numCache>
                <c:formatCode>0.00</c:formatCode>
                <c:ptCount val="3"/>
                <c:pt idx="0">
                  <c:v>0</c:v>
                </c:pt>
                <c:pt idx="1">
                  <c:v>84.95548604934713</c:v>
                </c:pt>
                <c:pt idx="2">
                  <c:v>127.18</c:v>
                </c:pt>
              </c:numCache>
            </c:numRef>
          </c:xVal>
          <c:yVal>
            <c:numRef>
              <c:f>Foglio1!$H$23:$H$25</c:f>
              <c:numCache>
                <c:formatCode>0.00</c:formatCode>
                <c:ptCount val="3"/>
                <c:pt idx="0">
                  <c:v>0</c:v>
                </c:pt>
                <c:pt idx="1">
                  <c:v>-2.7505254260203889</c:v>
                </c:pt>
                <c:pt idx="2">
                  <c:v>71.02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902-443A-AC81-BAC0889682DE}"/>
            </c:ext>
          </c:extLst>
        </c:ser>
        <c:axId val="159238400"/>
        <c:axId val="159842304"/>
      </c:scatterChart>
      <c:valAx>
        <c:axId val="159238400"/>
        <c:scaling>
          <c:orientation val="minMax"/>
          <c:max val="180"/>
        </c:scaling>
        <c:axPos val="b"/>
        <c:minorGridlines/>
        <c:numFmt formatCode="0.00" sourceLinked="1"/>
        <c:tickLblPos val="nextTo"/>
        <c:spPr>
          <a:noFill/>
          <a:ln w="22225">
            <a:solidFill>
              <a:srgbClr val="FF0000"/>
            </a:solidFill>
          </a:ln>
        </c:spPr>
        <c:crossAx val="159842304"/>
        <c:crosses val="autoZero"/>
        <c:crossBetween val="midCat"/>
      </c:valAx>
      <c:valAx>
        <c:axId val="159842304"/>
        <c:scaling>
          <c:orientation val="minMax"/>
          <c:max val="150"/>
          <c:min val="-150"/>
        </c:scaling>
        <c:axPos val="l"/>
        <c:majorGridlines/>
        <c:minorGridlines/>
        <c:numFmt formatCode="0.00" sourceLinked="1"/>
        <c:tickLblPos val="nextTo"/>
        <c:crossAx val="159238400"/>
        <c:crosses val="autoZero"/>
        <c:crossBetween val="midCat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425450</xdr:colOff>
      <xdr:row>3</xdr:row>
      <xdr:rowOff>85725</xdr:rowOff>
    </xdr:from>
    <xdr:to>
      <xdr:col>6</xdr:col>
      <xdr:colOff>618517</xdr:colOff>
      <xdr:row>11</xdr:row>
      <xdr:rowOff>63500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800" y="542925"/>
          <a:ext cx="1899947" cy="1450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1</xdr:row>
      <xdr:rowOff>83819</xdr:rowOff>
    </xdr:from>
    <xdr:to>
      <xdr:col>14</xdr:col>
      <xdr:colOff>220980</xdr:colOff>
      <xdr:row>12</xdr:row>
      <xdr:rowOff>167641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179070</xdr:colOff>
      <xdr:row>14</xdr:row>
      <xdr:rowOff>63818</xdr:rowOff>
    </xdr:from>
    <xdr:to>
      <xdr:col>14</xdr:col>
      <xdr:colOff>251460</xdr:colOff>
      <xdr:row>35</xdr:row>
      <xdr:rowOff>76200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114300</xdr:colOff>
      <xdr:row>26</xdr:row>
      <xdr:rowOff>76200</xdr:rowOff>
    </xdr:from>
    <xdr:to>
      <xdr:col>5</xdr:col>
      <xdr:colOff>33047</xdr:colOff>
      <xdr:row>34</xdr:row>
      <xdr:rowOff>53975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4739640"/>
          <a:ext cx="1899947" cy="1440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6"/>
  <sheetViews>
    <sheetView tabSelected="1" zoomScaleNormal="100" workbookViewId="0">
      <selection activeCell="S33" sqref="S33"/>
    </sheetView>
  </sheetViews>
  <sheetFormatPr defaultRowHeight="14.4"/>
  <cols>
    <col min="1" max="1" width="1.88671875" customWidth="1"/>
    <col min="2" max="2" width="5.5546875" customWidth="1"/>
    <col min="3" max="3" width="7.33203125" customWidth="1"/>
    <col min="4" max="4" width="12" customWidth="1"/>
    <col min="5" max="5" width="4" customWidth="1"/>
    <col min="7" max="7" width="10.33203125" customWidth="1"/>
    <col min="8" max="8" width="6.33203125" customWidth="1"/>
    <col min="9" max="9" width="6.88671875" customWidth="1"/>
    <col min="10" max="10" width="6.33203125" customWidth="1"/>
  </cols>
  <sheetData>
    <row r="1" spans="2:15" ht="7.2" customHeight="1" thickBot="1"/>
    <row r="2" spans="2:15">
      <c r="B2" s="3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>
      <c r="B3" s="6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>
      <c r="B4" s="6" t="s">
        <v>15</v>
      </c>
      <c r="C4" s="7">
        <v>85</v>
      </c>
      <c r="D4" s="7" t="s">
        <v>21</v>
      </c>
      <c r="E4" s="7"/>
      <c r="F4" s="7"/>
      <c r="G4" s="7"/>
      <c r="H4" s="1"/>
      <c r="I4" s="1" t="s">
        <v>2</v>
      </c>
      <c r="J4" s="1" t="s">
        <v>3</v>
      </c>
      <c r="K4" s="7"/>
      <c r="L4" s="7"/>
      <c r="M4" s="7"/>
      <c r="N4" s="7"/>
      <c r="O4" s="8"/>
    </row>
    <row r="5" spans="2:15">
      <c r="B5" s="6" t="s">
        <v>16</v>
      </c>
      <c r="C5" s="7">
        <v>85</v>
      </c>
      <c r="D5" s="7" t="s">
        <v>21</v>
      </c>
      <c r="E5" s="7"/>
      <c r="F5" s="7"/>
      <c r="G5" s="7"/>
      <c r="H5" s="1">
        <v>0</v>
      </c>
      <c r="I5" s="2">
        <v>0</v>
      </c>
      <c r="J5" s="2">
        <v>0</v>
      </c>
      <c r="K5" s="7"/>
      <c r="L5" s="7"/>
      <c r="M5" s="7"/>
      <c r="N5" s="7"/>
      <c r="O5" s="8"/>
    </row>
    <row r="6" spans="2:15">
      <c r="B6" s="6"/>
      <c r="C6" s="7"/>
      <c r="D6" s="7"/>
      <c r="E6" s="7"/>
      <c r="F6" s="7"/>
      <c r="G6" s="7"/>
      <c r="H6" s="1">
        <v>1</v>
      </c>
      <c r="I6" s="2">
        <f>C4*COS(RADIANS(C7))</f>
        <v>42.500000000000007</v>
      </c>
      <c r="J6" s="2">
        <f>C4*SIN(RADIANS(C7))</f>
        <v>73.612159321677282</v>
      </c>
      <c r="K6" s="7"/>
      <c r="L6" s="7"/>
      <c r="M6" s="7"/>
      <c r="N6" s="7"/>
      <c r="O6" s="8"/>
    </row>
    <row r="7" spans="2:15">
      <c r="B7" s="9" t="s">
        <v>10</v>
      </c>
      <c r="C7" s="7">
        <v>60</v>
      </c>
      <c r="D7" s="7" t="s">
        <v>5</v>
      </c>
      <c r="E7" s="7"/>
      <c r="F7" s="7"/>
      <c r="G7" s="7"/>
      <c r="H7" s="1">
        <v>2</v>
      </c>
      <c r="I7" s="2">
        <f>C10</f>
        <v>127.17654933779838</v>
      </c>
      <c r="J7" s="2">
        <f>C11</f>
        <v>81.02039745522822</v>
      </c>
      <c r="K7" s="7"/>
      <c r="L7" s="7"/>
      <c r="M7" s="7"/>
      <c r="N7" s="7"/>
      <c r="O7" s="8"/>
    </row>
    <row r="8" spans="2:15">
      <c r="B8" s="9" t="s">
        <v>11</v>
      </c>
      <c r="C8" s="7">
        <v>-55</v>
      </c>
      <c r="D8" s="7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2:15">
      <c r="B10" s="25" t="s">
        <v>2</v>
      </c>
      <c r="C10" s="28">
        <f>$C$4*COS(RADIANS($C$7))+ $C$5*COS(RADIANS($C$7+$C$8))</f>
        <v>127.17654933779838</v>
      </c>
      <c r="D10" s="7" t="s">
        <v>21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2:15">
      <c r="B11" s="24" t="s">
        <v>3</v>
      </c>
      <c r="C11" s="29">
        <f>$C$4*SIN(RADIANS($C$7))+ $C$5*SIN(RADIANS($C$7+$C$8))</f>
        <v>81.02039745522822</v>
      </c>
      <c r="D11" s="7" t="s">
        <v>21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2: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</row>
    <row r="14" spans="2:15">
      <c r="B14" s="11" t="s">
        <v>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2:15">
      <c r="B15" s="6" t="s">
        <v>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2:15">
      <c r="B16" s="6" t="s">
        <v>0</v>
      </c>
      <c r="C16" s="7">
        <v>85</v>
      </c>
      <c r="D16" s="7" t="s">
        <v>21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>
      <c r="B17" s="6" t="s">
        <v>1</v>
      </c>
      <c r="C17" s="7">
        <v>85</v>
      </c>
      <c r="D17" s="7" t="s">
        <v>21</v>
      </c>
      <c r="E17" s="7"/>
      <c r="F17" s="1" t="s">
        <v>13</v>
      </c>
      <c r="G17" s="1" t="s">
        <v>2</v>
      </c>
      <c r="H17" s="1" t="s">
        <v>3</v>
      </c>
      <c r="I17" s="7"/>
      <c r="J17" s="7"/>
      <c r="K17" s="7"/>
      <c r="L17" s="7"/>
      <c r="M17" s="7"/>
      <c r="N17" s="7"/>
      <c r="O17" s="8"/>
    </row>
    <row r="18" spans="2:15">
      <c r="B18" s="6"/>
      <c r="C18" s="7"/>
      <c r="D18" s="7"/>
      <c r="E18" s="7"/>
      <c r="F18" s="1">
        <v>0</v>
      </c>
      <c r="G18" s="2">
        <v>0</v>
      </c>
      <c r="H18" s="2">
        <v>0</v>
      </c>
      <c r="I18" s="7"/>
      <c r="J18" s="7"/>
      <c r="K18" s="7"/>
      <c r="L18" s="7"/>
      <c r="M18" s="7"/>
      <c r="N18" s="7"/>
      <c r="O18" s="8"/>
    </row>
    <row r="19" spans="2:15">
      <c r="B19" s="6" t="s">
        <v>2</v>
      </c>
      <c r="C19" s="10">
        <v>127.18</v>
      </c>
      <c r="D19" s="7" t="s">
        <v>21</v>
      </c>
      <c r="E19" s="7"/>
      <c r="F19" s="1">
        <v>1</v>
      </c>
      <c r="G19" s="2">
        <f>$C$4*COS(RADIANS($C$25))</f>
        <v>42.224513950652863</v>
      </c>
      <c r="H19" s="2">
        <f>$C$4*SIN(RADIANS($C$25))</f>
        <v>73.770525426020399</v>
      </c>
      <c r="I19" s="7"/>
      <c r="J19" s="7"/>
      <c r="K19" s="7"/>
      <c r="L19" s="7"/>
      <c r="M19" s="7"/>
      <c r="N19" s="7"/>
      <c r="O19" s="8"/>
    </row>
    <row r="20" spans="2:15">
      <c r="B20" s="6" t="s">
        <v>3</v>
      </c>
      <c r="C20" s="10">
        <v>71.02</v>
      </c>
      <c r="D20" s="7" t="s">
        <v>21</v>
      </c>
      <c r="E20" s="7"/>
      <c r="F20" s="1">
        <v>2</v>
      </c>
      <c r="G20" s="2">
        <f>$C$19</f>
        <v>127.18</v>
      </c>
      <c r="H20" s="2">
        <f>$C$20</f>
        <v>71.02</v>
      </c>
      <c r="I20" s="7"/>
      <c r="J20" s="7"/>
      <c r="K20" s="7"/>
      <c r="L20" s="7"/>
      <c r="M20" s="7"/>
      <c r="N20" s="7"/>
      <c r="O20" s="8"/>
    </row>
    <row r="21" spans="2: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2:15">
      <c r="B22" s="21" t="s">
        <v>17</v>
      </c>
      <c r="C22" s="20">
        <f>DEGREES(ACOS(($C$19^2+$C$20^2-$C$16^2-$C$17^2)/(2*$C$17*$C$16)))</f>
        <v>62.068557872849873</v>
      </c>
      <c r="D22" s="26" t="s">
        <v>8</v>
      </c>
      <c r="E22" s="7"/>
      <c r="F22" s="1" t="s">
        <v>12</v>
      </c>
      <c r="G22" s="1" t="s">
        <v>2</v>
      </c>
      <c r="H22" s="1" t="s">
        <v>3</v>
      </c>
      <c r="I22" s="7"/>
      <c r="J22" s="7"/>
      <c r="K22" s="7"/>
      <c r="L22" s="7"/>
      <c r="M22" s="7"/>
      <c r="N22" s="7"/>
      <c r="O22" s="8"/>
    </row>
    <row r="23" spans="2:15">
      <c r="B23" s="17" t="s">
        <v>18</v>
      </c>
      <c r="C23" s="10">
        <f>DEGREES(ATAN($C$20/$C$19))-DEGREES(ATAN($C$17*SIN(RADIANS($C$22))/($C$16+$C$17*COS(RADIANS($C$22)))))</f>
        <v>-1.854364874713518</v>
      </c>
      <c r="D23" s="27" t="s">
        <v>8</v>
      </c>
      <c r="E23" s="15"/>
      <c r="F23" s="1">
        <v>0</v>
      </c>
      <c r="G23" s="2">
        <v>0</v>
      </c>
      <c r="H23" s="2">
        <v>0</v>
      </c>
      <c r="I23" s="7"/>
      <c r="J23" s="7"/>
      <c r="K23" s="7"/>
      <c r="L23" s="7"/>
      <c r="M23" s="7"/>
      <c r="N23" s="7"/>
      <c r="O23" s="8"/>
    </row>
    <row r="24" spans="2:15">
      <c r="B24" s="19" t="s">
        <v>19</v>
      </c>
      <c r="C24" s="20">
        <f>-C22</f>
        <v>-62.068557872849873</v>
      </c>
      <c r="D24" s="26" t="s">
        <v>9</v>
      </c>
      <c r="E24" s="7"/>
      <c r="F24" s="1">
        <v>1</v>
      </c>
      <c r="G24" s="2">
        <f>$C$4*COS(RADIANS($C$23))</f>
        <v>84.95548604934713</v>
      </c>
      <c r="H24" s="2">
        <f>$C$4*SIN(RADIANS($C$23))</f>
        <v>-2.7505254260203889</v>
      </c>
      <c r="I24" s="7"/>
      <c r="J24" s="7"/>
      <c r="K24" s="7"/>
      <c r="L24" s="7"/>
      <c r="M24" s="7"/>
      <c r="N24" s="7"/>
      <c r="O24" s="8"/>
    </row>
    <row r="25" spans="2:15">
      <c r="B25" s="22" t="s">
        <v>20</v>
      </c>
      <c r="C25" s="23">
        <f>DEGREES(ATAN($C$20/$C$19))-DEGREES(ATAN($C$17*SIN(RADIANS($C$24))/($C$16+$C$17*COS(RADIANS($C$24)))))</f>
        <v>60.214192998136355</v>
      </c>
      <c r="D25" s="27" t="s">
        <v>9</v>
      </c>
      <c r="E25" s="7"/>
      <c r="F25" s="1">
        <v>2</v>
      </c>
      <c r="G25" s="2">
        <f>$C$19</f>
        <v>127.18</v>
      </c>
      <c r="H25" s="2">
        <f>$C$20</f>
        <v>71.02</v>
      </c>
      <c r="I25" s="7"/>
      <c r="J25" s="7"/>
      <c r="K25" s="7"/>
      <c r="L25" s="7"/>
      <c r="M25" s="7"/>
      <c r="N25" s="7"/>
      <c r="O25" s="8"/>
    </row>
    <row r="26" spans="2:15">
      <c r="B26" s="16"/>
      <c r="C26" s="18"/>
      <c r="D26" s="15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1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</row>
    <row r="28" spans="2: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</row>
    <row r="29" spans="2:15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</row>
    <row r="30" spans="2:1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ht="15" thickBot="1"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3" sqref="B43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ldb</dc:creator>
  <cp:lastModifiedBy>admin</cp:lastModifiedBy>
  <dcterms:created xsi:type="dcterms:W3CDTF">2018-04-12T06:18:25Z</dcterms:created>
  <dcterms:modified xsi:type="dcterms:W3CDTF">2020-03-27T17:11:44Z</dcterms:modified>
</cp:coreProperties>
</file>