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45" windowWidth="19095" windowHeight="13200" activeTab="1"/>
  </bookViews>
  <sheets>
    <sheet name="Diretta" sheetId="1" r:id="rId1"/>
    <sheet name="Inversa" sheetId="6" r:id="rId2"/>
    <sheet name="Arduino" sheetId="4" r:id="rId3"/>
  </sheets>
  <calcPr calcId="125725"/>
</workbook>
</file>

<file path=xl/calcChain.xml><?xml version="1.0" encoding="utf-8"?>
<calcChain xmlns="http://schemas.openxmlformats.org/spreadsheetml/2006/main">
  <c r="F9" i="6"/>
  <c r="C12"/>
  <c r="C11"/>
  <c r="F9" i="4"/>
  <c r="K19" i="6"/>
  <c r="J19"/>
  <c r="G19"/>
  <c r="F19"/>
  <c r="C19"/>
  <c r="B19"/>
  <c r="J8"/>
  <c r="J9" s="1"/>
  <c r="F8"/>
  <c r="B8"/>
  <c r="B9" s="1"/>
  <c r="B11" i="1"/>
  <c r="B17" s="1"/>
  <c r="J8" i="4"/>
  <c r="J9" s="1"/>
  <c r="F8"/>
  <c r="K19"/>
  <c r="J19"/>
  <c r="G19"/>
  <c r="F19"/>
  <c r="B19"/>
  <c r="C19"/>
  <c r="B12" i="1"/>
  <c r="C17" s="1"/>
  <c r="B9"/>
  <c r="C16" s="1"/>
  <c r="B8"/>
  <c r="B16" s="1"/>
  <c r="F23" i="4" l="1"/>
  <c r="F23" i="6"/>
  <c r="F10"/>
  <c r="F11" s="1"/>
  <c r="B23"/>
  <c r="B10"/>
  <c r="B11" s="1"/>
  <c r="J23"/>
  <c r="J10"/>
  <c r="J11" s="1"/>
  <c r="J10" i="4"/>
  <c r="J11" s="1"/>
  <c r="J22" s="1"/>
  <c r="J23"/>
  <c r="F10"/>
  <c r="F11" s="1"/>
  <c r="B8"/>
  <c r="F13" i="6" l="1"/>
  <c r="F18" s="1"/>
  <c r="F22"/>
  <c r="F14"/>
  <c r="G18" s="1"/>
  <c r="B13"/>
  <c r="B18" s="1"/>
  <c r="B22"/>
  <c r="B14"/>
  <c r="C18" s="1"/>
  <c r="J14"/>
  <c r="K18" s="1"/>
  <c r="J13"/>
  <c r="J18" s="1"/>
  <c r="J22"/>
  <c r="J13" i="4"/>
  <c r="J14"/>
  <c r="F14"/>
  <c r="F22"/>
  <c r="F13"/>
  <c r="B9"/>
  <c r="B23" s="1"/>
  <c r="B10" l="1"/>
  <c r="B11" l="1"/>
  <c r="B22" s="1"/>
  <c r="J18" l="1"/>
  <c r="F18"/>
  <c r="K18"/>
  <c r="G18"/>
  <c r="B13"/>
  <c r="B18" s="1"/>
  <c r="B14"/>
  <c r="C18" s="1"/>
</calcChain>
</file>

<file path=xl/sharedStrings.xml><?xml version="1.0" encoding="utf-8"?>
<sst xmlns="http://schemas.openxmlformats.org/spreadsheetml/2006/main" count="137" uniqueCount="38">
  <si>
    <t>l1</t>
  </si>
  <si>
    <t>l2</t>
  </si>
  <si>
    <t>mm</t>
  </si>
  <si>
    <t>q1</t>
  </si>
  <si>
    <t>q2</t>
  </si>
  <si>
    <t>x</t>
  </si>
  <si>
    <t>y</t>
  </si>
  <si>
    <t>x2</t>
  </si>
  <si>
    <t>y1</t>
  </si>
  <si>
    <t>x1</t>
  </si>
  <si>
    <t>Punti</t>
  </si>
  <si>
    <t>y2</t>
  </si>
  <si>
    <t>Cinematica Diretta Robot Planare</t>
  </si>
  <si>
    <t>A</t>
  </si>
  <si>
    <t>B</t>
  </si>
  <si>
    <t>C</t>
  </si>
  <si>
    <t>Trovare gli angoli necessari a raggiungere le posizioni A - B - C</t>
  </si>
  <si>
    <t>A Gomito basso</t>
  </si>
  <si>
    <t>B Gomito alto</t>
  </si>
  <si>
    <t>C Gomito alto</t>
  </si>
  <si>
    <t>Programma Arduino</t>
  </si>
  <si>
    <t>l1 =</t>
  </si>
  <si>
    <t>l2 =</t>
  </si>
  <si>
    <t>xA =</t>
  </si>
  <si>
    <t>yA =</t>
  </si>
  <si>
    <t>xB =</t>
  </si>
  <si>
    <t>yB =</t>
  </si>
  <si>
    <t>xC =</t>
  </si>
  <si>
    <t>yC =</t>
  </si>
  <si>
    <t>c2 =</t>
  </si>
  <si>
    <t>q2 =</t>
  </si>
  <si>
    <t>s2 =</t>
  </si>
  <si>
    <t>q1 =</t>
  </si>
  <si>
    <t>x1 =</t>
  </si>
  <si>
    <t>y1 =</t>
  </si>
  <si>
    <t>Disegnare il robot nella posizione B mettendo in evidenza gli angoli dei giunti</t>
  </si>
  <si>
    <t>Programma Controllo Robot Planare</t>
  </si>
  <si>
    <t>Cinematica Inversa Robot Planare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</si>
</sst>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2" xfId="0" applyFill="1" applyBorder="1"/>
    <xf numFmtId="2" fontId="0" fillId="3" borderId="3" xfId="0" applyNumberFormat="1" applyFill="1" applyBorder="1"/>
    <xf numFmtId="2" fontId="0" fillId="3" borderId="5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2" fontId="0" fillId="3" borderId="7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164" fontId="0" fillId="2" borderId="3" xfId="0" applyNumberFormat="1" applyFill="1" applyBorder="1"/>
    <xf numFmtId="164" fontId="0" fillId="2" borderId="5" xfId="0" applyNumberFormat="1" applyFill="1" applyBorder="1"/>
    <xf numFmtId="164" fontId="0" fillId="2" borderId="7" xfId="0" applyNumberFormat="1" applyFill="1" applyBorder="1"/>
    <xf numFmtId="164" fontId="0" fillId="2" borderId="0" xfId="0" applyNumberFormat="1" applyFill="1"/>
    <xf numFmtId="164" fontId="0" fillId="3" borderId="3" xfId="0" applyNumberFormat="1" applyFill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164" fontId="1" fillId="4" borderId="1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3" borderId="1" xfId="0" applyNumberFormat="1" applyFill="1" applyBorder="1"/>
    <xf numFmtId="0" fontId="5" fillId="2" borderId="0" xfId="0" applyFont="1" applyFill="1"/>
    <xf numFmtId="0" fontId="2" fillId="2" borderId="4" xfId="0" applyFont="1" applyFill="1" applyBorder="1"/>
    <xf numFmtId="0" fontId="2" fillId="2" borderId="6" xfId="0" applyFont="1" applyFill="1" applyBorder="1"/>
    <xf numFmtId="0" fontId="0" fillId="2" borderId="7" xfId="0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164" fontId="8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4F81BD"/>
      <color rgb="FFFF0000"/>
      <color rgb="FFC6D9F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dPt>
            <c:idx val="0"/>
            <c:marker>
              <c:symbol val="circle"/>
              <c:size val="20"/>
            </c:marker>
          </c:dPt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circle"/>
              <c:size val="8"/>
            </c:marker>
            <c:spPr>
              <a:ln w="63500"/>
            </c:spPr>
          </c:dPt>
          <c:xVal>
            <c:numRef>
              <c:f>Diretta!$B$15:$B$17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69.318764811909929</c:v>
                </c:pt>
                <c:pt idx="2">
                  <c:v>79.060881879114504</c:v>
                </c:pt>
              </c:numCache>
            </c:numRef>
          </c:xVal>
          <c:yVal>
            <c:numRef>
              <c:f>Diretta!$C$15:$C$17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-9.74211706720458</c:v>
                </c:pt>
                <c:pt idx="2">
                  <c:v>59.576647744705348</c:v>
                </c:pt>
              </c:numCache>
            </c:numRef>
          </c:yVal>
        </c:ser>
        <c:axId val="55756672"/>
        <c:axId val="55758208"/>
      </c:scatterChart>
      <c:valAx>
        <c:axId val="55756672"/>
        <c:scaling>
          <c:orientation val="minMax"/>
          <c:max val="140"/>
          <c:min val="-140"/>
        </c:scaling>
        <c:axPos val="b"/>
        <c:minorGridlines/>
        <c:numFmt formatCode="General" sourceLinked="1"/>
        <c:tickLblPos val="nextTo"/>
        <c:spPr>
          <a:ln w="22225"/>
        </c:spPr>
        <c:crossAx val="55758208"/>
        <c:crosses val="autoZero"/>
        <c:crossBetween val="midCat"/>
        <c:majorUnit val="20"/>
        <c:minorUnit val="10"/>
      </c:valAx>
      <c:valAx>
        <c:axId val="55758208"/>
        <c:scaling>
          <c:orientation val="minMax"/>
          <c:max val="140"/>
          <c:min val="-140"/>
        </c:scaling>
        <c:axPos val="l"/>
        <c:majorGridlines/>
        <c:minorGridlines/>
        <c:numFmt formatCode="General" sourceLinked="1"/>
        <c:tickLblPos val="nextTo"/>
        <c:spPr>
          <a:ln w="22225"/>
        </c:spPr>
        <c:crossAx val="55756672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76200" cmpd="sng"/>
          </c:spPr>
          <c:marker>
            <c:symbol val="none"/>
          </c:marker>
          <c:dPt>
            <c:idx val="0"/>
            <c:marker>
              <c:symbol val="circle"/>
              <c:size val="10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 cmpd="sng"/>
            </c:spPr>
          </c:dPt>
          <c:xVal>
            <c:numRef>
              <c:f>Inversa!$B$17:$B$19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xVal>
          <c:yVal>
            <c:numRef>
              <c:f>Inversa!$C$17:$C$19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yVal>
        </c:ser>
        <c:ser>
          <c:idx val="1"/>
          <c:order val="1"/>
          <c:tx>
            <c:v>Serie2</c:v>
          </c:tx>
          <c:spPr>
            <a:ln w="50800"/>
          </c:spPr>
          <c:marker>
            <c:symbol val="circle"/>
            <c:size val="5"/>
          </c:marker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x"/>
              <c:size val="5"/>
            </c:marker>
          </c:dPt>
          <c:xVal>
            <c:numRef>
              <c:f>Inversa!$F$17:$F$19</c:f>
              <c:numCache>
                <c:formatCode>0.0</c:formatCode>
                <c:ptCount val="3"/>
                <c:pt idx="0">
                  <c:v>0</c:v>
                </c:pt>
                <c:pt idx="1">
                  <c:v>10.606123086601841</c:v>
                </c:pt>
                <c:pt idx="2">
                  <c:v>80</c:v>
                </c:pt>
              </c:numCache>
            </c:numRef>
          </c:xVal>
          <c:yVal>
            <c:numRef>
              <c:f>Inversa!$G$17:$G$19</c:f>
              <c:numCache>
                <c:formatCode>0.0</c:formatCode>
                <c:ptCount val="3"/>
                <c:pt idx="0">
                  <c:v>0</c:v>
                </c:pt>
                <c:pt idx="1">
                  <c:v>69.19183588453086</c:v>
                </c:pt>
                <c:pt idx="2">
                  <c:v>60</c:v>
                </c:pt>
              </c:numCache>
            </c:numRef>
          </c:yVal>
        </c:ser>
        <c:ser>
          <c:idx val="2"/>
          <c:order val="2"/>
          <c:tx>
            <c:v>Serie3</c:v>
          </c:tx>
          <c:spPr>
            <a:ln w="76200"/>
          </c:spPr>
          <c:marker>
            <c:symbol val="none"/>
          </c:marker>
          <c:dPt>
            <c:idx val="0"/>
            <c:marker>
              <c:symbol val="circle"/>
              <c:size val="15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/>
            </c:spPr>
          </c:dPt>
          <c:xVal>
            <c:numRef>
              <c:f>Inversa!$J$17:$J$19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xVal>
          <c:yVal>
            <c:numRef>
              <c:f>Inversa!$K$17:$K$19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yVal>
        </c:ser>
        <c:axId val="55835264"/>
        <c:axId val="57033088"/>
      </c:scatterChart>
      <c:valAx>
        <c:axId val="55835264"/>
        <c:scaling>
          <c:orientation val="minMax"/>
          <c:max val="140"/>
          <c:min val="-140"/>
        </c:scaling>
        <c:axPos val="b"/>
        <c:minorGridlines/>
        <c:numFmt formatCode="0" sourceLinked="0"/>
        <c:tickLblPos val="nextTo"/>
        <c:spPr>
          <a:ln w="19050"/>
        </c:spPr>
        <c:crossAx val="57033088"/>
        <c:crosses val="autoZero"/>
        <c:crossBetween val="midCat"/>
        <c:majorUnit val="20"/>
        <c:minorUnit val="10"/>
      </c:valAx>
      <c:valAx>
        <c:axId val="57033088"/>
        <c:scaling>
          <c:orientation val="minMax"/>
          <c:max val="140"/>
          <c:min val="-140"/>
        </c:scaling>
        <c:axPos val="l"/>
        <c:majorGridlines/>
        <c:minorGridlines/>
        <c:numFmt formatCode="0" sourceLinked="0"/>
        <c:tickLblPos val="nextTo"/>
        <c:spPr>
          <a:ln w="22225"/>
        </c:spPr>
        <c:crossAx val="55835264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76200" cmpd="sng"/>
          </c:spPr>
          <c:marker>
            <c:symbol val="none"/>
          </c:marker>
          <c:dPt>
            <c:idx val="0"/>
            <c:marker>
              <c:symbol val="circle"/>
              <c:size val="10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 cmpd="sng"/>
            </c:spPr>
          </c:dPt>
          <c:xVal>
            <c:numRef>
              <c:f>Arduino!$B$17:$B$19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xVal>
          <c:yVal>
            <c:numRef>
              <c:f>Arduino!$C$17:$C$19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yVal>
        </c:ser>
        <c:ser>
          <c:idx val="1"/>
          <c:order val="1"/>
          <c:tx>
            <c:v>Serie2</c:v>
          </c:tx>
          <c:spPr>
            <a:ln w="50800"/>
          </c:spPr>
          <c:marker>
            <c:symbol val="circle"/>
            <c:size val="5"/>
          </c:marker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x"/>
              <c:size val="5"/>
            </c:marker>
          </c:dPt>
          <c:xVal>
            <c:numRef>
              <c:f>Arduino!$F$17:$F$19</c:f>
              <c:numCache>
                <c:formatCode>0.0</c:formatCode>
                <c:ptCount val="3"/>
                <c:pt idx="0">
                  <c:v>0</c:v>
                </c:pt>
                <c:pt idx="1">
                  <c:v>10.606123086601841</c:v>
                </c:pt>
                <c:pt idx="2">
                  <c:v>80</c:v>
                </c:pt>
              </c:numCache>
            </c:numRef>
          </c:xVal>
          <c:yVal>
            <c:numRef>
              <c:f>Arduino!$G$17:$G$19</c:f>
              <c:numCache>
                <c:formatCode>0.0</c:formatCode>
                <c:ptCount val="3"/>
                <c:pt idx="0">
                  <c:v>0</c:v>
                </c:pt>
                <c:pt idx="1">
                  <c:v>69.19183588453086</c:v>
                </c:pt>
                <c:pt idx="2">
                  <c:v>60</c:v>
                </c:pt>
              </c:numCache>
            </c:numRef>
          </c:yVal>
        </c:ser>
        <c:ser>
          <c:idx val="2"/>
          <c:order val="2"/>
          <c:tx>
            <c:v>Serie3</c:v>
          </c:tx>
          <c:spPr>
            <a:ln w="76200"/>
          </c:spPr>
          <c:marker>
            <c:symbol val="none"/>
          </c:marker>
          <c:dPt>
            <c:idx val="0"/>
            <c:marker>
              <c:symbol val="circle"/>
              <c:size val="15"/>
            </c:marker>
            <c:spPr>
              <a:ln w="82550">
                <a:solidFill>
                  <a:schemeClr val="tx1"/>
                </a:solidFill>
              </a:ln>
            </c:spP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/>
            </c:spPr>
          </c:dPt>
          <c:xVal>
            <c:numRef>
              <c:f>Arduino!$J$17:$J$19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xVal>
          <c:yVal>
            <c:numRef>
              <c:f>Arduino!$K$17:$K$19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yVal>
        </c:ser>
        <c:axId val="57373056"/>
        <c:axId val="57374592"/>
      </c:scatterChart>
      <c:valAx>
        <c:axId val="57373056"/>
        <c:scaling>
          <c:orientation val="minMax"/>
          <c:max val="140"/>
          <c:min val="-140"/>
        </c:scaling>
        <c:axPos val="b"/>
        <c:minorGridlines/>
        <c:numFmt formatCode="0" sourceLinked="0"/>
        <c:tickLblPos val="nextTo"/>
        <c:spPr>
          <a:ln w="19050"/>
        </c:spPr>
        <c:crossAx val="57374592"/>
        <c:crosses val="autoZero"/>
        <c:crossBetween val="midCat"/>
        <c:majorUnit val="20"/>
        <c:minorUnit val="10"/>
      </c:valAx>
      <c:valAx>
        <c:axId val="57374592"/>
        <c:scaling>
          <c:orientation val="minMax"/>
          <c:max val="140"/>
          <c:min val="-140"/>
        </c:scaling>
        <c:axPos val="l"/>
        <c:majorGridlines/>
        <c:minorGridlines/>
        <c:numFmt formatCode="0" sourceLinked="0"/>
        <c:tickLblPos val="nextTo"/>
        <c:spPr>
          <a:ln w="22225"/>
        </c:spPr>
        <c:crossAx val="57373056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2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345830</xdr:colOff>
      <xdr:row>2</xdr:row>
      <xdr:rowOff>11721</xdr:rowOff>
    </xdr:from>
    <xdr:to>
      <xdr:col>13</xdr:col>
      <xdr:colOff>472440</xdr:colOff>
      <xdr:row>33</xdr:row>
      <xdr:rowOff>83820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590549</xdr:colOff>
      <xdr:row>2</xdr:row>
      <xdr:rowOff>146050</xdr:rowOff>
    </xdr:from>
    <xdr:to>
      <xdr:col>7</xdr:col>
      <xdr:colOff>357960</xdr:colOff>
      <xdr:row>4</xdr:row>
      <xdr:rowOff>177800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63749" y="539750"/>
          <a:ext cx="2205811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0.74958</cdr:x>
      <cdr:y>0.27975</cdr:y>
    </cdr:from>
    <cdr:to>
      <cdr:x>0.77713</cdr:x>
      <cdr:y>0.31081</cdr:y>
    </cdr:to>
    <cdr:sp macro="" textlink="">
      <cdr:nvSpPr>
        <cdr:cNvPr id="2" name="Ovale 1"/>
        <cdr:cNvSpPr/>
      </cdr:nvSpPr>
      <cdr:spPr>
        <a:xfrm xmlns:a="http://schemas.openxmlformats.org/drawingml/2006/main">
          <a:off x="4664319" y="1601179"/>
          <a:ext cx="171451" cy="17780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3000"/>
          </a:srgbClr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0.88011</cdr:x>
      <cdr:y>0.4506</cdr:y>
    </cdr:from>
    <cdr:to>
      <cdr:x>0.90979</cdr:x>
      <cdr:y>0.48156</cdr:y>
    </cdr:to>
    <cdr:sp macro="" textlink="">
      <cdr:nvSpPr>
        <cdr:cNvPr id="3" name="Ovale 2"/>
        <cdr:cNvSpPr/>
      </cdr:nvSpPr>
      <cdr:spPr>
        <a:xfrm xmlns:a="http://schemas.openxmlformats.org/drawingml/2006/main">
          <a:off x="5476579" y="2579079"/>
          <a:ext cx="184691" cy="177186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4000"/>
          </a:srgbClr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0.7386</cdr:x>
      <cdr:y>0.20764</cdr:y>
    </cdr:from>
    <cdr:to>
      <cdr:x>0.78575</cdr:x>
      <cdr:y>0.25634</cdr:y>
    </cdr:to>
    <cdr:sp macro="" textlink="">
      <cdr:nvSpPr>
        <cdr:cNvPr id="4" name="CasellaDiTesto 4"/>
        <cdr:cNvSpPr txBox="1"/>
      </cdr:nvSpPr>
      <cdr:spPr>
        <a:xfrm xmlns:a="http://schemas.openxmlformats.org/drawingml/2006/main">
          <a:off x="4596047" y="1188429"/>
          <a:ext cx="293396" cy="2787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0.52038</cdr:x>
      <cdr:y>0.07701</cdr:y>
    </cdr:from>
    <cdr:to>
      <cdr:x>0.54854</cdr:x>
      <cdr:y>0.10668</cdr:y>
    </cdr:to>
    <cdr:sp macro="" textlink="">
      <cdr:nvSpPr>
        <cdr:cNvPr id="5" name="Ovale 4"/>
        <cdr:cNvSpPr/>
      </cdr:nvSpPr>
      <cdr:spPr>
        <a:xfrm xmlns:a="http://schemas.openxmlformats.org/drawingml/2006/main">
          <a:off x="3238097" y="440751"/>
          <a:ext cx="175274" cy="169828"/>
        </a:xfrm>
        <a:prstGeom xmlns:a="http://schemas.openxmlformats.org/drawingml/2006/main" prst="ellipse">
          <a:avLst/>
        </a:prstGeom>
        <a:solidFill xmlns:a="http://schemas.openxmlformats.org/drawingml/2006/main">
          <a:srgbClr val="4F81BD">
            <a:alpha val="18824"/>
          </a:srgbClr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0.56005</cdr:x>
      <cdr:y>0.04555</cdr:y>
    </cdr:from>
    <cdr:to>
      <cdr:x>0.60467</cdr:x>
      <cdr:y>0.09669</cdr:y>
    </cdr:to>
    <cdr:sp macro="" textlink="">
      <cdr:nvSpPr>
        <cdr:cNvPr id="6" name="CasellaDiTesto 4"/>
        <cdr:cNvSpPr txBox="1"/>
      </cdr:nvSpPr>
      <cdr:spPr>
        <a:xfrm xmlns:a="http://schemas.openxmlformats.org/drawingml/2006/main">
          <a:off x="3484983" y="260716"/>
          <a:ext cx="277637" cy="2927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0.87293</cdr:x>
      <cdr:y>0.39069</cdr:y>
    </cdr:from>
    <cdr:to>
      <cdr:x>0.91387</cdr:x>
      <cdr:y>0.43716</cdr:y>
    </cdr:to>
    <cdr:sp macro="" textlink="">
      <cdr:nvSpPr>
        <cdr:cNvPr id="7" name="CasellaDiTesto 5"/>
        <cdr:cNvSpPr txBox="1"/>
      </cdr:nvSpPr>
      <cdr:spPr>
        <a:xfrm xmlns:a="http://schemas.openxmlformats.org/drawingml/2006/main">
          <a:off x="5431874" y="2236179"/>
          <a:ext cx="254796" cy="2659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463061</xdr:colOff>
      <xdr:row>1</xdr:row>
      <xdr:rowOff>11721</xdr:rowOff>
    </xdr:from>
    <xdr:to>
      <xdr:col>19</xdr:col>
      <xdr:colOff>310662</xdr:colOff>
      <xdr:row>24</xdr:row>
      <xdr:rowOff>152399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117231</xdr:colOff>
      <xdr:row>2</xdr:row>
      <xdr:rowOff>23446</xdr:rowOff>
    </xdr:from>
    <xdr:to>
      <xdr:col>14</xdr:col>
      <xdr:colOff>588352</xdr:colOff>
      <xdr:row>9</xdr:row>
      <xdr:rowOff>21750</xdr:rowOff>
    </xdr:to>
    <xdr:pic>
      <xdr:nvPicPr>
        <xdr:cNvPr id="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02591" y="427306"/>
          <a:ext cx="1699846" cy="1293704"/>
        </a:xfrm>
        <a:prstGeom prst="rect">
          <a:avLst/>
        </a:prstGeom>
        <a:noFill/>
        <a:ln w="1">
          <a:solidFill>
            <a:schemeClr val="bg1">
              <a:lumMod val="85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222740</xdr:colOff>
      <xdr:row>29</xdr:row>
      <xdr:rowOff>82061</xdr:rowOff>
    </xdr:from>
    <xdr:to>
      <xdr:col>16</xdr:col>
      <xdr:colOff>445388</xdr:colOff>
      <xdr:row>40</xdr:row>
      <xdr:rowOff>222738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07878" y="5562599"/>
          <a:ext cx="3270648" cy="31066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22944</xdr:colOff>
      <xdr:row>42</xdr:row>
      <xdr:rowOff>105507</xdr:rowOff>
    </xdr:from>
    <xdr:to>
      <xdr:col>17</xdr:col>
      <xdr:colOff>60323</xdr:colOff>
      <xdr:row>53</xdr:row>
      <xdr:rowOff>128953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08082" y="9091245"/>
          <a:ext cx="3694979" cy="25497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164122</xdr:colOff>
      <xdr:row>29</xdr:row>
      <xdr:rowOff>11721</xdr:rowOff>
    </xdr:from>
    <xdr:to>
      <xdr:col>6</xdr:col>
      <xdr:colOff>228599</xdr:colOff>
      <xdr:row>43</xdr:row>
      <xdr:rowOff>198252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4122" y="5492259"/>
          <a:ext cx="2444262" cy="39613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16</xdr:col>
      <xdr:colOff>575166</xdr:colOff>
      <xdr:row>7</xdr:row>
      <xdr:rowOff>32971</xdr:rowOff>
    </xdr:from>
    <xdr:to>
      <xdr:col>17</xdr:col>
      <xdr:colOff>531203</xdr:colOff>
      <xdr:row>9</xdr:row>
      <xdr:rowOff>106239</xdr:rowOff>
    </xdr:to>
    <xdr:sp macro="" textlink="">
      <xdr:nvSpPr>
        <xdr:cNvPr id="8" name="Arco 7"/>
        <xdr:cNvSpPr/>
      </xdr:nvSpPr>
      <xdr:spPr>
        <a:xfrm rot="5400000">
          <a:off x="7663964" y="1348154"/>
          <a:ext cx="454268" cy="549518"/>
        </a:xfrm>
        <a:prstGeom prst="arc">
          <a:avLst>
            <a:gd name="adj1" fmla="val 10547138"/>
            <a:gd name="adj2" fmla="val 0"/>
          </a:avLst>
        </a:prstGeom>
        <a:ln w="762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0.74194</cdr:x>
      <cdr:y>0.28435</cdr:y>
    </cdr:from>
    <cdr:to>
      <cdr:x>0.76923</cdr:x>
      <cdr:y>0.31698</cdr:y>
    </cdr:to>
    <cdr:sp macro="" textlink="">
      <cdr:nvSpPr>
        <cdr:cNvPr id="2" name="Ovale 1"/>
        <cdr:cNvSpPr/>
      </cdr:nvSpPr>
      <cdr:spPr>
        <a:xfrm xmlns:a="http://schemas.openxmlformats.org/drawingml/2006/main">
          <a:off x="3505212" y="1225063"/>
          <a:ext cx="128944" cy="140553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5882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0.87047</cdr:x>
      <cdr:y>0.4517</cdr:y>
    </cdr:from>
    <cdr:to>
      <cdr:x>0.89702</cdr:x>
      <cdr:y>0.48043</cdr:y>
    </cdr:to>
    <cdr:sp macro="" textlink="">
      <cdr:nvSpPr>
        <cdr:cNvPr id="3" name="Ovale 2"/>
        <cdr:cNvSpPr/>
      </cdr:nvSpPr>
      <cdr:spPr>
        <a:xfrm xmlns:a="http://schemas.openxmlformats.org/drawingml/2006/main">
          <a:off x="4112461" y="1946032"/>
          <a:ext cx="125433" cy="12378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16078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0.65035</cdr:x>
      <cdr:y>0.21569</cdr:y>
    </cdr:from>
    <cdr:to>
      <cdr:x>0.70495</cdr:x>
      <cdr:y>0.27193</cdr:y>
    </cdr:to>
    <cdr:sp macro="" textlink="">
      <cdr:nvSpPr>
        <cdr:cNvPr id="4" name="CasellaDiTesto 4"/>
        <cdr:cNvSpPr txBox="1"/>
      </cdr:nvSpPr>
      <cdr:spPr>
        <a:xfrm xmlns:a="http://schemas.openxmlformats.org/drawingml/2006/main">
          <a:off x="2988647" y="967486"/>
          <a:ext cx="250911" cy="2522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0.52221</cdr:x>
      <cdr:y>0.08571</cdr:y>
    </cdr:from>
    <cdr:to>
      <cdr:x>0.54963</cdr:x>
      <cdr:y>0.1164</cdr:y>
    </cdr:to>
    <cdr:sp macro="" textlink="">
      <cdr:nvSpPr>
        <cdr:cNvPr id="5" name="Ovale 4"/>
        <cdr:cNvSpPr/>
      </cdr:nvSpPr>
      <cdr:spPr>
        <a:xfrm xmlns:a="http://schemas.openxmlformats.org/drawingml/2006/main">
          <a:off x="2467120" y="369278"/>
          <a:ext cx="129544" cy="132199"/>
        </a:xfrm>
        <a:prstGeom xmlns:a="http://schemas.openxmlformats.org/drawingml/2006/main" prst="ellipse">
          <a:avLst/>
        </a:prstGeom>
        <a:solidFill xmlns:a="http://schemas.openxmlformats.org/drawingml/2006/main">
          <a:srgbClr val="C6D9F1">
            <a:alpha val="25098"/>
          </a:srgbClr>
        </a:solidFill>
        <a:ln xmlns:a="http://schemas.openxmlformats.org/drawingml/2006/main" w="25400" cap="flat" cmpd="sng" algn="ctr">
          <a:solidFill>
            <a:schemeClr val="tx2">
              <a:lumMod val="60000"/>
              <a:lumOff val="40000"/>
            </a:scheme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>
            <a:noFill/>
          </a:endParaRPr>
        </a:p>
      </cdr:txBody>
    </cdr:sp>
  </cdr:relSizeAnchor>
  <cdr:relSizeAnchor xmlns:cdr="http://schemas.openxmlformats.org/drawingml/2006/chartDrawing">
    <cdr:from>
      <cdr:x>0.56724</cdr:x>
      <cdr:y>0.06638</cdr:y>
    </cdr:from>
    <cdr:to>
      <cdr:x>0.61439</cdr:x>
      <cdr:y>0.12262</cdr:y>
    </cdr:to>
    <cdr:sp macro="" textlink="">
      <cdr:nvSpPr>
        <cdr:cNvPr id="6" name="CasellaDiTesto 3"/>
        <cdr:cNvSpPr txBox="1"/>
      </cdr:nvSpPr>
      <cdr:spPr>
        <a:xfrm xmlns:a="http://schemas.openxmlformats.org/drawingml/2006/main">
          <a:off x="2606721" y="297731"/>
          <a:ext cx="216676" cy="2522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0.87469</cdr:x>
      <cdr:y>0.37364</cdr:y>
    </cdr:from>
    <cdr:to>
      <cdr:x>0.92928</cdr:x>
      <cdr:y>0.42988</cdr:y>
    </cdr:to>
    <cdr:sp macro="" textlink="">
      <cdr:nvSpPr>
        <cdr:cNvPr id="7" name="CasellaDiTesto 4"/>
        <cdr:cNvSpPr txBox="1"/>
      </cdr:nvSpPr>
      <cdr:spPr>
        <a:xfrm xmlns:a="http://schemas.openxmlformats.org/drawingml/2006/main">
          <a:off x="4132388" y="1609732"/>
          <a:ext cx="257905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234463</xdr:colOff>
      <xdr:row>1</xdr:row>
      <xdr:rowOff>11721</xdr:rowOff>
    </xdr:from>
    <xdr:to>
      <xdr:col>19</xdr:col>
      <xdr:colOff>82064</xdr:colOff>
      <xdr:row>24</xdr:row>
      <xdr:rowOff>152399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35169</xdr:colOff>
      <xdr:row>27</xdr:row>
      <xdr:rowOff>41029</xdr:rowOff>
    </xdr:from>
    <xdr:to>
      <xdr:col>19</xdr:col>
      <xdr:colOff>312420</xdr:colOff>
      <xdr:row>37</xdr:row>
      <xdr:rowOff>167640</xdr:rowOff>
    </xdr:to>
    <xdr:sp macro="" textlink="">
      <xdr:nvSpPr>
        <xdr:cNvPr id="6" name="CasellaDiTesto 5"/>
        <xdr:cNvSpPr txBox="1"/>
      </xdr:nvSpPr>
      <xdr:spPr>
        <a:xfrm>
          <a:off x="35169" y="5047369"/>
          <a:ext cx="9329811" cy="1955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200"/>
            <a:t>Scrivere il</a:t>
          </a:r>
          <a:r>
            <a:rPr lang="it-IT" sz="1200" baseline="0"/>
            <a:t> programma Arduino che effettua il seguente ciclo semi-automatico:</a:t>
          </a:r>
          <a:br>
            <a:rPr lang="it-IT" sz="1200" baseline="0"/>
          </a:br>
          <a:endParaRPr lang="it-IT" sz="1200" baseline="0"/>
        </a:p>
        <a:p>
          <a:r>
            <a:rPr lang="it-IT" sz="1200" baseline="0"/>
            <a:t>1- Quando viene premuto un programma START il robot si sposta sul pezzo in posizione  A e attiva una elettrocalamita che solleva il pezzo</a:t>
          </a:r>
        </a:p>
        <a:p>
          <a:r>
            <a:rPr lang="it-IT" sz="1200" baseline="0"/>
            <a:t/>
          </a:r>
          <a:br>
            <a:rPr lang="it-IT" sz="1200" baseline="0"/>
          </a:br>
          <a:r>
            <a:rPr lang="it-IT" sz="1200" baseline="0"/>
            <a:t>2- Si sposta nella posizione B; rilascia il pezzo che deve essere controllato e si porta nella posizione di riposo (angoli = 0)</a:t>
          </a:r>
        </a:p>
        <a:p>
          <a:r>
            <a:rPr lang="it-IT" sz="1200" baseline="0"/>
            <a:t/>
          </a:r>
          <a:br>
            <a:rPr lang="it-IT" sz="1200" baseline="0"/>
          </a:br>
          <a:r>
            <a:rPr lang="it-IT" sz="1200" baseline="0"/>
            <a:t>3- Al termine del controllo il robor ritorna nella posizione B e se il controllo è POSITIVO il pezzo viene portato in posizione C e rilasciato; poi il robot torna nella posizione di riposo. </a:t>
          </a:r>
          <a:br>
            <a:rPr lang="it-IT" sz="1200" baseline="0"/>
          </a:br>
          <a:r>
            <a:rPr lang="it-IT" sz="1200" baseline="0"/>
            <a:t>Se il controllo è NEGATIVO il robot riporta il pezzo nella posizione iniziale A e poi torna nella posizione di riposo.</a:t>
          </a:r>
          <a:endParaRPr lang="it-IT" sz="1200"/>
        </a:p>
      </xdr:txBody>
    </xdr:sp>
    <xdr:clientData/>
  </xdr:twoCellAnchor>
  <xdr:twoCellAnchor>
    <xdr:from>
      <xdr:col>0</xdr:col>
      <xdr:colOff>116130</xdr:colOff>
      <xdr:row>40</xdr:row>
      <xdr:rowOff>130714</xdr:rowOff>
    </xdr:from>
    <xdr:to>
      <xdr:col>18</xdr:col>
      <xdr:colOff>594360</xdr:colOff>
      <xdr:row>69</xdr:row>
      <xdr:rowOff>99060</xdr:rowOff>
    </xdr:to>
    <xdr:grpSp>
      <xdr:nvGrpSpPr>
        <xdr:cNvPr id="40" name="Gruppo 39"/>
        <xdr:cNvGrpSpPr/>
      </xdr:nvGrpSpPr>
      <xdr:grpSpPr>
        <a:xfrm>
          <a:off x="116130" y="7569006"/>
          <a:ext cx="9030215" cy="5237869"/>
          <a:chOff x="4962450" y="4641754"/>
          <a:chExt cx="7109173" cy="3654374"/>
        </a:xfrm>
      </xdr:grpSpPr>
      <xdr:pic>
        <xdr:nvPicPr>
          <xdr:cNvPr id="1025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4962450" y="4641754"/>
            <a:ext cx="6197333" cy="365437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grpSp>
        <xdr:nvGrpSpPr>
          <xdr:cNvPr id="39" name="Gruppo 38"/>
          <xdr:cNvGrpSpPr/>
        </xdr:nvGrpSpPr>
        <xdr:grpSpPr>
          <a:xfrm>
            <a:off x="5453461" y="4825524"/>
            <a:ext cx="6618162" cy="3099862"/>
            <a:chOff x="5453461" y="4825524"/>
            <a:chExt cx="6618162" cy="3099862"/>
          </a:xfrm>
        </xdr:grpSpPr>
        <xdr:sp macro="" textlink="">
          <xdr:nvSpPr>
            <xdr:cNvPr id="10" name="CasellaDiTesto 9"/>
            <xdr:cNvSpPr txBox="1"/>
          </xdr:nvSpPr>
          <xdr:spPr>
            <a:xfrm>
              <a:off x="7701475" y="7323993"/>
              <a:ext cx="644769" cy="4372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400"/>
                <a:t>SERVO1 0-180°</a:t>
              </a:r>
            </a:p>
          </xdr:txBody>
        </xdr:sp>
        <xdr:sp macro="" textlink="">
          <xdr:nvSpPr>
            <xdr:cNvPr id="11" name="CasellaDiTesto 10"/>
            <xdr:cNvSpPr txBox="1"/>
          </xdr:nvSpPr>
          <xdr:spPr>
            <a:xfrm>
              <a:off x="8332834" y="6539718"/>
              <a:ext cx="705072" cy="45954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400"/>
                <a:t>SERVO2 </a:t>
              </a:r>
              <a:r>
                <a:rPr lang="it-IT" sz="14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0-180°</a:t>
              </a:r>
              <a:endParaRPr lang="it-IT" sz="1400"/>
            </a:p>
          </xdr:txBody>
        </xdr:sp>
        <xdr:sp macro="" textlink="">
          <xdr:nvSpPr>
            <xdr:cNvPr id="12" name="CasellaDiTesto 11"/>
            <xdr:cNvSpPr txBox="1"/>
          </xdr:nvSpPr>
          <xdr:spPr>
            <a:xfrm>
              <a:off x="10784644" y="6687430"/>
              <a:ext cx="819414" cy="38665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200"/>
                <a:t>ATTUATORE (0/1)</a:t>
              </a:r>
            </a:p>
          </xdr:txBody>
        </xdr:sp>
        <xdr:cxnSp macro="">
          <xdr:nvCxnSpPr>
            <xdr:cNvPr id="14" name="Connettore 2 13"/>
            <xdr:cNvCxnSpPr>
              <a:stCxn id="10" idx="0"/>
            </xdr:cNvCxnSpPr>
          </xdr:nvCxnSpPr>
          <xdr:spPr>
            <a:xfrm rot="16200000" flipV="1">
              <a:off x="6939478" y="6239611"/>
              <a:ext cx="908538" cy="1260226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Connettore 2 15"/>
            <xdr:cNvCxnSpPr>
              <a:stCxn id="11" idx="0"/>
            </xdr:cNvCxnSpPr>
          </xdr:nvCxnSpPr>
          <xdr:spPr>
            <a:xfrm rot="16200000" flipV="1">
              <a:off x="8102571" y="5956919"/>
              <a:ext cx="943705" cy="221893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nettore 2 17"/>
            <xdr:cNvCxnSpPr>
              <a:stCxn id="12" idx="1"/>
            </xdr:cNvCxnSpPr>
          </xdr:nvCxnSpPr>
          <xdr:spPr>
            <a:xfrm rot="10800000">
              <a:off x="10391932" y="6841000"/>
              <a:ext cx="392712" cy="3975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" name="Memoria ad accesso diretto 18"/>
            <xdr:cNvSpPr/>
          </xdr:nvSpPr>
          <xdr:spPr>
            <a:xfrm>
              <a:off x="11282876" y="7724920"/>
              <a:ext cx="298937" cy="200466"/>
            </a:xfrm>
            <a:prstGeom prst="flowChartMagneticDrum">
              <a:avLst/>
            </a:prstGeom>
            <a:ln w="6350"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it-IT" sz="1100"/>
            </a:p>
          </xdr:txBody>
        </xdr:sp>
        <xdr:cxnSp macro="">
          <xdr:nvCxnSpPr>
            <xdr:cNvPr id="21" name="Connettore 2 20"/>
            <xdr:cNvCxnSpPr>
              <a:stCxn id="19" idx="1"/>
            </xdr:cNvCxnSpPr>
          </xdr:nvCxnSpPr>
          <xdr:spPr>
            <a:xfrm rot="10800000" flipV="1">
              <a:off x="11101172" y="7825740"/>
              <a:ext cx="181705" cy="5862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CasellaDiTesto 21"/>
            <xdr:cNvSpPr txBox="1"/>
          </xdr:nvSpPr>
          <xdr:spPr>
            <a:xfrm>
              <a:off x="11367239" y="7134097"/>
              <a:ext cx="704384" cy="35519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200"/>
                <a:t>SENSORE (0/1)</a:t>
              </a:r>
            </a:p>
          </xdr:txBody>
        </xdr:sp>
        <xdr:cxnSp macro="">
          <xdr:nvCxnSpPr>
            <xdr:cNvPr id="24" name="Connettore 2 23"/>
            <xdr:cNvCxnSpPr>
              <a:stCxn id="22" idx="2"/>
              <a:endCxn id="19" idx="4"/>
            </xdr:cNvCxnSpPr>
          </xdr:nvCxnSpPr>
          <xdr:spPr>
            <a:xfrm rot="5400000">
              <a:off x="11482690" y="7588411"/>
              <a:ext cx="335866" cy="13761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8" name="CasellaDiTesto 37"/>
            <xdr:cNvSpPr txBox="1"/>
          </xdr:nvSpPr>
          <xdr:spPr>
            <a:xfrm>
              <a:off x="5453461" y="4825524"/>
              <a:ext cx="1286707" cy="311930"/>
            </a:xfrm>
            <a:prstGeom prst="rect">
              <a:avLst/>
            </a:prstGeom>
            <a:ln/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2000" b="1"/>
                <a:t>START (0/1)</a:t>
              </a:r>
            </a:p>
          </xdr:txBody>
        </xdr:sp>
      </xdr:grpSp>
    </xdr:grpSp>
    <xdr:clientData/>
  </xdr:twoCellAnchor>
  <xdr:twoCellAnchor>
    <xdr:from>
      <xdr:col>14</xdr:col>
      <xdr:colOff>24690</xdr:colOff>
      <xdr:row>65</xdr:row>
      <xdr:rowOff>69754</xdr:rowOff>
    </xdr:from>
    <xdr:to>
      <xdr:col>15</xdr:col>
      <xdr:colOff>299010</xdr:colOff>
      <xdr:row>68</xdr:row>
      <xdr:rowOff>33517</xdr:rowOff>
    </xdr:to>
    <xdr:sp macro="" textlink="">
      <xdr:nvSpPr>
        <xdr:cNvPr id="48" name="CasellaDiTesto 47"/>
        <xdr:cNvSpPr txBox="1"/>
      </xdr:nvSpPr>
      <xdr:spPr>
        <a:xfrm>
          <a:off x="6029250" y="12109354"/>
          <a:ext cx="883920" cy="512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1200"/>
            <a:t>PEZZO</a:t>
          </a:r>
          <a:br>
            <a:rPr lang="it-IT" sz="1200"/>
          </a:br>
          <a:r>
            <a:rPr lang="it-IT" sz="1200"/>
            <a:t>METALLO</a:t>
          </a:r>
        </a:p>
      </xdr:txBody>
    </xdr:sp>
    <xdr:clientData/>
  </xdr:twoCellAnchor>
  <xdr:twoCellAnchor>
    <xdr:from>
      <xdr:col>15</xdr:col>
      <xdr:colOff>299010</xdr:colOff>
      <xdr:row>65</xdr:row>
      <xdr:rowOff>60960</xdr:rowOff>
    </xdr:from>
    <xdr:to>
      <xdr:col>16</xdr:col>
      <xdr:colOff>137160</xdr:colOff>
      <xdr:row>66</xdr:row>
      <xdr:rowOff>143076</xdr:rowOff>
    </xdr:to>
    <xdr:cxnSp macro="">
      <xdr:nvCxnSpPr>
        <xdr:cNvPr id="52" name="Connettore 2 51"/>
        <xdr:cNvCxnSpPr>
          <a:stCxn id="48" idx="3"/>
        </xdr:cNvCxnSpPr>
      </xdr:nvCxnSpPr>
      <xdr:spPr>
        <a:xfrm flipV="1">
          <a:off x="6913170" y="12100560"/>
          <a:ext cx="447750" cy="26499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492370</xdr:colOff>
      <xdr:row>2</xdr:row>
      <xdr:rowOff>23445</xdr:rowOff>
    </xdr:from>
    <xdr:to>
      <xdr:col>14</xdr:col>
      <xdr:colOff>363416</xdr:colOff>
      <xdr:row>9</xdr:row>
      <xdr:rowOff>21749</xdr:rowOff>
    </xdr:to>
    <xdr:pic>
      <xdr:nvPicPr>
        <xdr:cNvPr id="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77155" y="427891"/>
          <a:ext cx="1699846" cy="1293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0.74194</cdr:x>
      <cdr:y>0.28435</cdr:y>
    </cdr:from>
    <cdr:to>
      <cdr:x>0.76923</cdr:x>
      <cdr:y>0.31698</cdr:y>
    </cdr:to>
    <cdr:sp macro="" textlink="">
      <cdr:nvSpPr>
        <cdr:cNvPr id="2" name="Ovale 1"/>
        <cdr:cNvSpPr/>
      </cdr:nvSpPr>
      <cdr:spPr>
        <a:xfrm xmlns:a="http://schemas.openxmlformats.org/drawingml/2006/main">
          <a:off x="3505212" y="1225063"/>
          <a:ext cx="128944" cy="140553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5882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0.87047</cdr:x>
      <cdr:y>0.4517</cdr:y>
    </cdr:from>
    <cdr:to>
      <cdr:x>0.89702</cdr:x>
      <cdr:y>0.48043</cdr:y>
    </cdr:to>
    <cdr:sp macro="" textlink="">
      <cdr:nvSpPr>
        <cdr:cNvPr id="3" name="Ovale 2"/>
        <cdr:cNvSpPr/>
      </cdr:nvSpPr>
      <cdr:spPr>
        <a:xfrm xmlns:a="http://schemas.openxmlformats.org/drawingml/2006/main">
          <a:off x="4112461" y="1946032"/>
          <a:ext cx="125433" cy="12378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16078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0.76674</cdr:x>
      <cdr:y>0.22059</cdr:y>
    </cdr:from>
    <cdr:to>
      <cdr:x>0.82134</cdr:x>
      <cdr:y>0.27683</cdr:y>
    </cdr:to>
    <cdr:sp macro="" textlink="">
      <cdr:nvSpPr>
        <cdr:cNvPr id="4" name="CasellaDiTesto 4"/>
        <cdr:cNvSpPr txBox="1"/>
      </cdr:nvSpPr>
      <cdr:spPr>
        <a:xfrm xmlns:a="http://schemas.openxmlformats.org/drawingml/2006/main">
          <a:off x="3622404" y="950336"/>
          <a:ext cx="257953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0.52221</cdr:x>
      <cdr:y>0.08571</cdr:y>
    </cdr:from>
    <cdr:to>
      <cdr:x>0.54963</cdr:x>
      <cdr:y>0.1164</cdr:y>
    </cdr:to>
    <cdr:sp macro="" textlink="">
      <cdr:nvSpPr>
        <cdr:cNvPr id="5" name="Ovale 4"/>
        <cdr:cNvSpPr/>
      </cdr:nvSpPr>
      <cdr:spPr>
        <a:xfrm xmlns:a="http://schemas.openxmlformats.org/drawingml/2006/main">
          <a:off x="2467120" y="369278"/>
          <a:ext cx="129544" cy="132199"/>
        </a:xfrm>
        <a:prstGeom xmlns:a="http://schemas.openxmlformats.org/drawingml/2006/main" prst="ellipse">
          <a:avLst/>
        </a:prstGeom>
        <a:solidFill xmlns:a="http://schemas.openxmlformats.org/drawingml/2006/main">
          <a:srgbClr val="C6D9F1">
            <a:alpha val="25098"/>
          </a:srgbClr>
        </a:solidFill>
        <a:ln xmlns:a="http://schemas.openxmlformats.org/drawingml/2006/main" w="25400" cap="flat" cmpd="sng" algn="ctr">
          <a:solidFill>
            <a:schemeClr val="tx2">
              <a:lumMod val="60000"/>
              <a:lumOff val="40000"/>
            </a:scheme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>
            <a:noFill/>
          </a:endParaRPr>
        </a:p>
      </cdr:txBody>
    </cdr:sp>
  </cdr:relSizeAnchor>
  <cdr:relSizeAnchor xmlns:cdr="http://schemas.openxmlformats.org/drawingml/2006/chartDrawing">
    <cdr:from>
      <cdr:x>0.56724</cdr:x>
      <cdr:y>0.03534</cdr:y>
    </cdr:from>
    <cdr:to>
      <cdr:x>0.61439</cdr:x>
      <cdr:y>0.09158</cdr:y>
    </cdr:to>
    <cdr:sp macro="" textlink="">
      <cdr:nvSpPr>
        <cdr:cNvPr id="6" name="CasellaDiTesto 3"/>
        <cdr:cNvSpPr txBox="1"/>
      </cdr:nvSpPr>
      <cdr:spPr>
        <a:xfrm xmlns:a="http://schemas.openxmlformats.org/drawingml/2006/main">
          <a:off x="2679892" y="152238"/>
          <a:ext cx="222756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0.87469</cdr:x>
      <cdr:y>0.37364</cdr:y>
    </cdr:from>
    <cdr:to>
      <cdr:x>0.92928</cdr:x>
      <cdr:y>0.42988</cdr:y>
    </cdr:to>
    <cdr:sp macro="" textlink="">
      <cdr:nvSpPr>
        <cdr:cNvPr id="7" name="CasellaDiTesto 4"/>
        <cdr:cNvSpPr txBox="1"/>
      </cdr:nvSpPr>
      <cdr:spPr>
        <a:xfrm xmlns:a="http://schemas.openxmlformats.org/drawingml/2006/main">
          <a:off x="4132388" y="1609732"/>
          <a:ext cx="257905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zoomScale="120" zoomScaleNormal="120" workbookViewId="0">
      <selection activeCell="Q22" sqref="Q22"/>
    </sheetView>
  </sheetViews>
  <sheetFormatPr defaultColWidth="8.85546875" defaultRowHeight="15"/>
  <cols>
    <col min="1" max="1" width="7" style="2" customWidth="1"/>
    <col min="2" max="2" width="8" style="2" customWidth="1"/>
    <col min="3" max="3" width="6.42578125" style="2" customWidth="1"/>
    <col min="4" max="16384" width="8.85546875" style="2"/>
  </cols>
  <sheetData>
    <row r="1" spans="1:3" ht="21">
      <c r="A1" s="43" t="s">
        <v>12</v>
      </c>
    </row>
    <row r="2" spans="1:3" ht="10.15" customHeight="1" thickBot="1">
      <c r="A2" s="1"/>
    </row>
    <row r="3" spans="1:3">
      <c r="A3" s="15" t="s">
        <v>0</v>
      </c>
      <c r="B3" s="16">
        <v>70</v>
      </c>
      <c r="C3" s="2" t="s">
        <v>2</v>
      </c>
    </row>
    <row r="4" spans="1:3">
      <c r="A4" s="17" t="s">
        <v>1</v>
      </c>
      <c r="B4" s="18">
        <v>70</v>
      </c>
      <c r="C4" s="2" t="s">
        <v>2</v>
      </c>
    </row>
    <row r="5" spans="1:3">
      <c r="A5" s="40" t="s">
        <v>3</v>
      </c>
      <c r="B5" s="18">
        <v>-8</v>
      </c>
    </row>
    <row r="6" spans="1:3" ht="15.75" thickBot="1">
      <c r="A6" s="41" t="s">
        <v>4</v>
      </c>
      <c r="B6" s="42">
        <v>90</v>
      </c>
    </row>
    <row r="7" spans="1:3" ht="15.75" thickBot="1"/>
    <row r="8" spans="1:3">
      <c r="A8" s="8" t="s">
        <v>9</v>
      </c>
      <c r="B8" s="9">
        <f>B3*COS(RADIANS(B5))</f>
        <v>69.318764811909929</v>
      </c>
    </row>
    <row r="9" spans="1:3">
      <c r="A9" s="11" t="s">
        <v>8</v>
      </c>
      <c r="B9" s="10">
        <f>B3*SIN(RADIANS(B5))</f>
        <v>-9.74211706720458</v>
      </c>
    </row>
    <row r="10" spans="1:3">
      <c r="A10" s="11"/>
      <c r="B10" s="12"/>
    </row>
    <row r="11" spans="1:3">
      <c r="A11" s="11" t="s">
        <v>7</v>
      </c>
      <c r="B11" s="10">
        <f>$B$3*COS(RADIANS($B$5))+$B$4*COS(RADIANS($B$5+$B$6))</f>
        <v>79.060881879114504</v>
      </c>
    </row>
    <row r="12" spans="1:3" ht="15.75" thickBot="1">
      <c r="A12" s="13" t="s">
        <v>11</v>
      </c>
      <c r="B12" s="14">
        <f>$B$3*SIN(RADIANS($B$5))+$B$4*SIN(RADIANS($B$5+$B$6))</f>
        <v>59.576647744705348</v>
      </c>
    </row>
    <row r="14" spans="1:3">
      <c r="A14" s="5" t="s">
        <v>10</v>
      </c>
      <c r="B14" s="5" t="s">
        <v>5</v>
      </c>
      <c r="C14" s="5" t="s">
        <v>6</v>
      </c>
    </row>
    <row r="15" spans="1:3">
      <c r="A15" s="3">
        <v>0</v>
      </c>
      <c r="B15" s="3">
        <v>0</v>
      </c>
      <c r="C15" s="3">
        <v>0</v>
      </c>
    </row>
    <row r="16" spans="1:3">
      <c r="A16" s="3">
        <v>1</v>
      </c>
      <c r="B16" s="4">
        <f>B8</f>
        <v>69.318764811909929</v>
      </c>
      <c r="C16" s="4">
        <f>B9</f>
        <v>-9.74211706720458</v>
      </c>
    </row>
    <row r="17" spans="1:3">
      <c r="A17" s="3">
        <v>2</v>
      </c>
      <c r="B17" s="4">
        <f>B11</f>
        <v>79.060881879114504</v>
      </c>
      <c r="C17" s="4">
        <f>B12</f>
        <v>59.576647744705348</v>
      </c>
    </row>
    <row r="29" spans="1:3" ht="8.4499999999999993" customHeight="1"/>
    <row r="36" spans="1:3" ht="15.75">
      <c r="A36" s="39" t="s">
        <v>16</v>
      </c>
    </row>
    <row r="38" spans="1:3">
      <c r="A38" s="5" t="s">
        <v>10</v>
      </c>
      <c r="B38" s="6" t="s">
        <v>3</v>
      </c>
      <c r="C38" s="6" t="s">
        <v>4</v>
      </c>
    </row>
    <row r="39" spans="1:3">
      <c r="A39" s="3" t="s">
        <v>13</v>
      </c>
      <c r="B39" s="3">
        <v>54</v>
      </c>
      <c r="C39" s="3">
        <v>62</v>
      </c>
    </row>
    <row r="40" spans="1:3">
      <c r="A40" s="3" t="s">
        <v>14</v>
      </c>
      <c r="B40" s="4">
        <v>81</v>
      </c>
      <c r="C40" s="4">
        <v>-87</v>
      </c>
    </row>
    <row r="41" spans="1:3">
      <c r="A41" s="3" t="s">
        <v>15</v>
      </c>
      <c r="B41" s="4">
        <v>36</v>
      </c>
      <c r="C41" s="4">
        <v>-63</v>
      </c>
    </row>
  </sheetData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tabSelected="1" zoomScale="130" zoomScaleNormal="130" workbookViewId="0">
      <selection activeCell="U5" sqref="U5"/>
    </sheetView>
  </sheetViews>
  <sheetFormatPr defaultColWidth="8.85546875" defaultRowHeight="15"/>
  <cols>
    <col min="1" max="1" width="6.28515625" style="2" customWidth="1"/>
    <col min="2" max="2" width="8.42578125" style="2" customWidth="1"/>
    <col min="3" max="3" width="6.7109375" style="2" customWidth="1"/>
    <col min="4" max="4" width="2.42578125" style="2" customWidth="1"/>
    <col min="5" max="5" width="4.7109375" style="2" customWidth="1"/>
    <col min="6" max="6" width="6.140625" style="2" customWidth="1"/>
    <col min="7" max="7" width="5.28515625" style="2" customWidth="1"/>
    <col min="8" max="8" width="2.7109375" style="2" customWidth="1"/>
    <col min="9" max="9" width="5.7109375" style="2" customWidth="1"/>
    <col min="10" max="10" width="6.42578125" style="2" customWidth="1"/>
    <col min="11" max="11" width="6.140625" style="2" customWidth="1"/>
    <col min="12" max="16384" width="8.85546875" style="2"/>
  </cols>
  <sheetData>
    <row r="1" spans="1:11" ht="21">
      <c r="A1" s="43" t="s">
        <v>37</v>
      </c>
    </row>
    <row r="2" spans="1:11" ht="10.9" customHeight="1" thickBot="1">
      <c r="A2" s="1"/>
    </row>
    <row r="3" spans="1:11">
      <c r="A3" s="19" t="s">
        <v>21</v>
      </c>
      <c r="B3" s="29">
        <v>70</v>
      </c>
      <c r="C3" s="2" t="s">
        <v>2</v>
      </c>
      <c r="E3" s="22" t="s">
        <v>21</v>
      </c>
      <c r="F3" s="29">
        <v>70</v>
      </c>
      <c r="G3" s="2" t="s">
        <v>2</v>
      </c>
      <c r="I3" s="22" t="s">
        <v>21</v>
      </c>
      <c r="J3" s="29">
        <v>70</v>
      </c>
      <c r="K3" s="2" t="s">
        <v>2</v>
      </c>
    </row>
    <row r="4" spans="1:11">
      <c r="A4" s="20" t="s">
        <v>22</v>
      </c>
      <c r="B4" s="30">
        <v>70</v>
      </c>
      <c r="C4" s="2" t="s">
        <v>2</v>
      </c>
      <c r="E4" s="23" t="s">
        <v>22</v>
      </c>
      <c r="F4" s="30">
        <v>70</v>
      </c>
      <c r="G4" s="2" t="s">
        <v>2</v>
      </c>
      <c r="I4" s="23" t="s">
        <v>22</v>
      </c>
      <c r="J4" s="30">
        <v>70</v>
      </c>
      <c r="K4" s="2" t="s">
        <v>2</v>
      </c>
    </row>
    <row r="5" spans="1:11">
      <c r="A5" s="20" t="s">
        <v>23</v>
      </c>
      <c r="B5" s="30">
        <v>10</v>
      </c>
      <c r="E5" s="23" t="s">
        <v>25</v>
      </c>
      <c r="F5" s="30">
        <v>80</v>
      </c>
      <c r="I5" s="23" t="s">
        <v>27</v>
      </c>
      <c r="J5" s="30">
        <v>120</v>
      </c>
    </row>
    <row r="6" spans="1:11" ht="15.75" thickBot="1">
      <c r="A6" s="21" t="s">
        <v>24</v>
      </c>
      <c r="B6" s="31">
        <v>120</v>
      </c>
      <c r="E6" s="24" t="s">
        <v>26</v>
      </c>
      <c r="F6" s="31">
        <v>60</v>
      </c>
      <c r="I6" s="24" t="s">
        <v>28</v>
      </c>
      <c r="J6" s="31">
        <v>10</v>
      </c>
    </row>
    <row r="7" spans="1:11" ht="15.75" thickBot="1">
      <c r="B7" s="32"/>
      <c r="F7" s="32"/>
      <c r="J7" s="32"/>
    </row>
    <row r="8" spans="1:11">
      <c r="A8" s="25" t="s">
        <v>29</v>
      </c>
      <c r="B8" s="33">
        <f>($B$5^2+$B$6^2-$B$3^2-$B$4^2)/(2*$B$3*B4)</f>
        <v>0.47959183673469385</v>
      </c>
      <c r="E8" s="25" t="s">
        <v>29</v>
      </c>
      <c r="F8" s="33">
        <f>($F$5^2+$F$6^2-$B$3^2-$B$4^2)/(2*$B$3*F4)</f>
        <v>2.0408163265306121E-2</v>
      </c>
      <c r="I8" s="25" t="s">
        <v>29</v>
      </c>
      <c r="J8" s="33">
        <f>($J$5^2+$J$6^2-$J$3^2-$J$4^2)/(2*$J$3*J4)</f>
        <v>0.47959183673469385</v>
      </c>
    </row>
    <row r="9" spans="1:11">
      <c r="A9" s="26" t="s">
        <v>30</v>
      </c>
      <c r="B9" s="34">
        <f>DEGREES(ACOS($B$8))</f>
        <v>61.341252376942336</v>
      </c>
      <c r="E9" s="26" t="s">
        <v>30</v>
      </c>
      <c r="F9" s="34">
        <f>-DEGREES(ACOS($F$8))</f>
        <v>-88.830617194385951</v>
      </c>
      <c r="I9" s="26" t="s">
        <v>30</v>
      </c>
      <c r="J9" s="34">
        <f>-DEGREES(ACOS($J$8))</f>
        <v>-61.341252376942336</v>
      </c>
    </row>
    <row r="10" spans="1:11">
      <c r="A10" s="27" t="s">
        <v>31</v>
      </c>
      <c r="B10" s="34">
        <f>SIN(RADIANS($B$9))</f>
        <v>0.87749169234668123</v>
      </c>
      <c r="E10" s="27" t="s">
        <v>31</v>
      </c>
      <c r="F10" s="34">
        <f>SIN(RADIANS($F$9))</f>
        <v>-0.99979173174823599</v>
      </c>
      <c r="I10" s="27" t="s">
        <v>31</v>
      </c>
      <c r="J10" s="34">
        <f>SIN(RADIANS($J$9))</f>
        <v>-0.87749169234668123</v>
      </c>
    </row>
    <row r="11" spans="1:11">
      <c r="A11" s="26" t="s">
        <v>32</v>
      </c>
      <c r="B11" s="34">
        <f>DEGREES(ATAN($B$6/$B$5)-ATAN($B$4*$B$10/($B$3+$B$4*$B$8)))</f>
        <v>54.565732120802657</v>
      </c>
      <c r="C11" s="2">
        <f>DEGREES(ATAN($B$6/$B$5))</f>
        <v>85.236358309273825</v>
      </c>
      <c r="E11" s="26" t="s">
        <v>32</v>
      </c>
      <c r="F11" s="34">
        <f>DEGREES(ATAN($F$6/$F$5)-ATAN($F$4*$F$10/($F$3+$B$4*$F$8)))</f>
        <v>81.28520624303701</v>
      </c>
      <c r="I11" s="26" t="s">
        <v>32</v>
      </c>
      <c r="J11" s="34">
        <f>DEGREES(ATAN($J$6/$J$5)-ATAN($J$4*$J$10/($J$3+$J$4*$J$8)))</f>
        <v>35.434267879197343</v>
      </c>
    </row>
    <row r="12" spans="1:11">
      <c r="A12" s="27"/>
      <c r="B12" s="34"/>
      <c r="C12" s="2">
        <f>DEGREES(ATAN($B$4*$B$10/($B$3+$B$4*$B$8)))</f>
        <v>30.670626188471168</v>
      </c>
      <c r="E12" s="27"/>
      <c r="F12" s="34"/>
      <c r="I12" s="27"/>
      <c r="J12" s="34"/>
    </row>
    <row r="13" spans="1:11">
      <c r="A13" s="27" t="s">
        <v>33</v>
      </c>
      <c r="B13" s="34">
        <f>$B$3*COS(RADIANS($B$11))</f>
        <v>40.583801041368865</v>
      </c>
      <c r="E13" s="27" t="s">
        <v>33</v>
      </c>
      <c r="F13" s="34">
        <f>$F$3*COS(RADIANS($F$11))</f>
        <v>10.606123086601841</v>
      </c>
      <c r="I13" s="27" t="s">
        <v>33</v>
      </c>
      <c r="J13" s="34">
        <f>$B$3*COS(RADIANS($J$11))</f>
        <v>57.034683246552596</v>
      </c>
    </row>
    <row r="14" spans="1:11" ht="15.75" thickBot="1">
      <c r="A14" s="28" t="s">
        <v>34</v>
      </c>
      <c r="B14" s="35">
        <f>$B$3*SIN(RADIANS($B$11))</f>
        <v>57.034683246552596</v>
      </c>
      <c r="E14" s="28" t="s">
        <v>34</v>
      </c>
      <c r="F14" s="35">
        <f>$F$3*SIN(RADIANS($F$11))</f>
        <v>69.19183588453086</v>
      </c>
      <c r="I14" s="28" t="s">
        <v>34</v>
      </c>
      <c r="J14" s="35">
        <f>$J$3*SIN(RADIANS($J$11))</f>
        <v>40.583801041368865</v>
      </c>
    </row>
    <row r="15" spans="1:11">
      <c r="B15" s="32"/>
      <c r="F15" s="32"/>
      <c r="J15" s="32"/>
    </row>
    <row r="16" spans="1:11">
      <c r="A16" s="5" t="s">
        <v>13</v>
      </c>
      <c r="B16" s="36" t="s">
        <v>5</v>
      </c>
      <c r="C16" s="5" t="s">
        <v>6</v>
      </c>
      <c r="E16" s="5" t="s">
        <v>14</v>
      </c>
      <c r="F16" s="36" t="s">
        <v>5</v>
      </c>
      <c r="G16" s="5" t="s">
        <v>6</v>
      </c>
      <c r="I16" s="5" t="s">
        <v>15</v>
      </c>
      <c r="J16" s="36" t="s">
        <v>5</v>
      </c>
      <c r="K16" s="5" t="s">
        <v>6</v>
      </c>
    </row>
    <row r="17" spans="1:12">
      <c r="A17" s="3">
        <v>0</v>
      </c>
      <c r="B17" s="37">
        <v>0</v>
      </c>
      <c r="C17" s="37">
        <v>0</v>
      </c>
      <c r="E17" s="3">
        <v>0</v>
      </c>
      <c r="F17" s="37">
        <v>0</v>
      </c>
      <c r="G17" s="37">
        <v>0</v>
      </c>
      <c r="I17" s="3">
        <v>0</v>
      </c>
      <c r="J17" s="37">
        <v>0</v>
      </c>
      <c r="K17" s="37">
        <v>0</v>
      </c>
    </row>
    <row r="18" spans="1:12">
      <c r="A18" s="3">
        <v>1</v>
      </c>
      <c r="B18" s="37">
        <f>B13</f>
        <v>40.583801041368865</v>
      </c>
      <c r="C18" s="37">
        <f>B14</f>
        <v>57.034683246552596</v>
      </c>
      <c r="E18" s="3">
        <v>1</v>
      </c>
      <c r="F18" s="37">
        <f>F13</f>
        <v>10.606123086601841</v>
      </c>
      <c r="G18" s="37">
        <f>F14</f>
        <v>69.19183588453086</v>
      </c>
      <c r="I18" s="3">
        <v>1</v>
      </c>
      <c r="J18" s="37">
        <f>J13</f>
        <v>57.034683246552596</v>
      </c>
      <c r="K18" s="37">
        <f>J14</f>
        <v>40.583801041368865</v>
      </c>
    </row>
    <row r="19" spans="1:12">
      <c r="A19" s="3">
        <v>2</v>
      </c>
      <c r="B19" s="37">
        <f>B5</f>
        <v>10</v>
      </c>
      <c r="C19" s="37">
        <f>B6</f>
        <v>120</v>
      </c>
      <c r="E19" s="3">
        <v>2</v>
      </c>
      <c r="F19" s="37">
        <f>F5</f>
        <v>80</v>
      </c>
      <c r="G19" s="37">
        <f>F6</f>
        <v>60</v>
      </c>
      <c r="I19" s="3">
        <v>2</v>
      </c>
      <c r="J19" s="37">
        <f>J5</f>
        <v>120</v>
      </c>
      <c r="K19" s="37">
        <f>J6</f>
        <v>10</v>
      </c>
    </row>
    <row r="20" spans="1:12">
      <c r="B20" s="32"/>
      <c r="F20" s="32"/>
      <c r="J20" s="32"/>
    </row>
    <row r="21" spans="1:12">
      <c r="A21" s="2" t="s">
        <v>17</v>
      </c>
      <c r="B21" s="32"/>
      <c r="E21" s="2" t="s">
        <v>18</v>
      </c>
      <c r="F21" s="32"/>
      <c r="I21" s="2" t="s">
        <v>19</v>
      </c>
      <c r="J21" s="32"/>
    </row>
    <row r="22" spans="1:12">
      <c r="A22" s="7" t="s">
        <v>3</v>
      </c>
      <c r="B22" s="38">
        <f>B11</f>
        <v>54.565732120802657</v>
      </c>
      <c r="E22" s="7" t="s">
        <v>3</v>
      </c>
      <c r="F22" s="38">
        <f>F11</f>
        <v>81.28520624303701</v>
      </c>
      <c r="I22" s="7" t="s">
        <v>3</v>
      </c>
      <c r="J22" s="38">
        <f>J11</f>
        <v>35.434267879197343</v>
      </c>
    </row>
    <row r="23" spans="1:12">
      <c r="A23" s="7" t="s">
        <v>4</v>
      </c>
      <c r="B23" s="38">
        <f>B9</f>
        <v>61.341252376942336</v>
      </c>
      <c r="E23" s="7" t="s">
        <v>4</v>
      </c>
      <c r="F23" s="38">
        <f>F9</f>
        <v>-88.830617194385951</v>
      </c>
      <c r="I23" s="7" t="s">
        <v>4</v>
      </c>
      <c r="J23" s="38">
        <f>J9</f>
        <v>-61.341252376942336</v>
      </c>
    </row>
    <row r="27" spans="1:12" ht="18.75">
      <c r="A27" s="1" t="s">
        <v>35</v>
      </c>
    </row>
    <row r="29" spans="1:12" ht="21">
      <c r="A29" s="1" t="s">
        <v>17</v>
      </c>
      <c r="B29" s="46"/>
      <c r="C29" s="45"/>
      <c r="D29" s="44"/>
      <c r="E29" s="44"/>
      <c r="F29" s="44"/>
      <c r="G29" s="44"/>
      <c r="H29" s="44"/>
      <c r="I29" s="44"/>
      <c r="J29" s="44"/>
      <c r="L29" s="1" t="s">
        <v>18</v>
      </c>
    </row>
    <row r="30" spans="1:12" ht="21">
      <c r="A30" s="44"/>
      <c r="B30" s="44"/>
      <c r="C30" s="45"/>
      <c r="D30" s="44"/>
      <c r="E30" s="44"/>
      <c r="F30" s="44"/>
      <c r="G30" s="44"/>
      <c r="H30" s="44"/>
      <c r="I30" s="44"/>
      <c r="J30" s="44"/>
    </row>
    <row r="31" spans="1:12" ht="2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2" ht="21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2" ht="21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2" ht="21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2" ht="21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2" ht="21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2" ht="21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2" ht="21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2" ht="21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2" ht="21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2" ht="21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2" ht="21">
      <c r="B42" s="44"/>
      <c r="C42" s="44"/>
      <c r="D42" s="44"/>
      <c r="E42" s="44"/>
      <c r="F42" s="44"/>
      <c r="G42" s="44"/>
      <c r="H42" s="44"/>
      <c r="I42" s="44"/>
      <c r="J42" s="44"/>
      <c r="L42" s="1" t="s">
        <v>19</v>
      </c>
    </row>
    <row r="43" spans="1:12" ht="21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2" ht="21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2" ht="21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2" ht="21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2" ht="21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2" ht="21">
      <c r="A48" s="44"/>
      <c r="B48" s="44"/>
      <c r="C48" s="44"/>
      <c r="D48" s="44"/>
      <c r="E48" s="44"/>
      <c r="F48" s="44"/>
      <c r="G48" s="44"/>
      <c r="H48" s="44"/>
      <c r="I48" s="44"/>
      <c r="J48" s="44"/>
    </row>
  </sheetData>
  <pageMargins left="0.25" right="0.25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0"/>
  <sheetViews>
    <sheetView topLeftCell="A52" zoomScale="130" zoomScaleNormal="130" workbookViewId="0">
      <selection activeCell="O77" sqref="O77"/>
    </sheetView>
  </sheetViews>
  <sheetFormatPr defaultColWidth="8.85546875" defaultRowHeight="15"/>
  <cols>
    <col min="1" max="1" width="6.28515625" style="2" customWidth="1"/>
    <col min="2" max="2" width="7.85546875" style="2" customWidth="1"/>
    <col min="3" max="3" width="6.7109375" style="2" customWidth="1"/>
    <col min="4" max="4" width="2.42578125" style="2" customWidth="1"/>
    <col min="5" max="5" width="6" style="2" customWidth="1"/>
    <col min="6" max="6" width="6.85546875" style="2" customWidth="1"/>
    <col min="7" max="7" width="5.28515625" style="2" customWidth="1"/>
    <col min="8" max="8" width="2.7109375" style="2" customWidth="1"/>
    <col min="9" max="9" width="5.7109375" style="2" customWidth="1"/>
    <col min="10" max="10" width="6.42578125" style="2" customWidth="1"/>
    <col min="11" max="11" width="6.140625" style="2" customWidth="1"/>
    <col min="12" max="16384" width="8.85546875" style="2"/>
  </cols>
  <sheetData>
    <row r="1" spans="1:11" ht="21">
      <c r="A1" s="43" t="s">
        <v>36</v>
      </c>
    </row>
    <row r="2" spans="1:11" ht="10.9" customHeight="1" thickBot="1">
      <c r="A2" s="1"/>
    </row>
    <row r="3" spans="1:11">
      <c r="A3" s="19" t="s">
        <v>21</v>
      </c>
      <c r="B3" s="29">
        <v>70</v>
      </c>
      <c r="C3" s="2" t="s">
        <v>2</v>
      </c>
      <c r="E3" s="22" t="s">
        <v>21</v>
      </c>
      <c r="F3" s="29">
        <v>70</v>
      </c>
      <c r="G3" s="2" t="s">
        <v>2</v>
      </c>
      <c r="I3" s="22" t="s">
        <v>21</v>
      </c>
      <c r="J3" s="29">
        <v>70</v>
      </c>
      <c r="K3" s="2" t="s">
        <v>2</v>
      </c>
    </row>
    <row r="4" spans="1:11">
      <c r="A4" s="20" t="s">
        <v>22</v>
      </c>
      <c r="B4" s="30">
        <v>70</v>
      </c>
      <c r="C4" s="2" t="s">
        <v>2</v>
      </c>
      <c r="E4" s="23" t="s">
        <v>22</v>
      </c>
      <c r="F4" s="30">
        <v>70</v>
      </c>
      <c r="G4" s="2" t="s">
        <v>2</v>
      </c>
      <c r="I4" s="23" t="s">
        <v>22</v>
      </c>
      <c r="J4" s="30">
        <v>70</v>
      </c>
      <c r="K4" s="2" t="s">
        <v>2</v>
      </c>
    </row>
    <row r="5" spans="1:11">
      <c r="A5" s="20" t="s">
        <v>23</v>
      </c>
      <c r="B5" s="30">
        <v>10</v>
      </c>
      <c r="E5" s="23" t="s">
        <v>25</v>
      </c>
      <c r="F5" s="30">
        <v>80</v>
      </c>
      <c r="I5" s="23" t="s">
        <v>27</v>
      </c>
      <c r="J5" s="30">
        <v>120</v>
      </c>
    </row>
    <row r="6" spans="1:11" ht="15.75" thickBot="1">
      <c r="A6" s="21" t="s">
        <v>24</v>
      </c>
      <c r="B6" s="31">
        <v>120</v>
      </c>
      <c r="E6" s="24" t="s">
        <v>26</v>
      </c>
      <c r="F6" s="31">
        <v>60</v>
      </c>
      <c r="I6" s="24" t="s">
        <v>28</v>
      </c>
      <c r="J6" s="31">
        <v>10</v>
      </c>
    </row>
    <row r="7" spans="1:11" ht="15.75" thickBot="1">
      <c r="B7" s="32"/>
      <c r="F7" s="32"/>
      <c r="J7" s="32"/>
    </row>
    <row r="8" spans="1:11">
      <c r="A8" s="25" t="s">
        <v>29</v>
      </c>
      <c r="B8" s="33">
        <f>($B$5^2+$B$6^2-$B$3^2-$B$4^2)/(2*$B$3*B4)</f>
        <v>0.47959183673469385</v>
      </c>
      <c r="E8" s="25" t="s">
        <v>29</v>
      </c>
      <c r="F8" s="33">
        <f>($F$5^2+$F$6^2-$B$3^2-$B$4^2)/(2*$B$3*F4)</f>
        <v>2.0408163265306121E-2</v>
      </c>
      <c r="I8" s="25" t="s">
        <v>29</v>
      </c>
      <c r="J8" s="33">
        <f>($J$5^2+$J$6^2-$J$3^2-$J$4^2)/(2*$J$3*J4)</f>
        <v>0.47959183673469385</v>
      </c>
    </row>
    <row r="9" spans="1:11">
      <c r="A9" s="26" t="s">
        <v>30</v>
      </c>
      <c r="B9" s="34">
        <f>DEGREES(ACOS($B$8))</f>
        <v>61.341252376942336</v>
      </c>
      <c r="E9" s="26" t="s">
        <v>30</v>
      </c>
      <c r="F9" s="34">
        <f>-DEGREES(ACOS($F$8))</f>
        <v>-88.830617194385951</v>
      </c>
      <c r="I9" s="26" t="s">
        <v>30</v>
      </c>
      <c r="J9" s="34">
        <f>-DEGREES(ACOS($J$8))</f>
        <v>-61.341252376942336</v>
      </c>
    </row>
    <row r="10" spans="1:11">
      <c r="A10" s="27" t="s">
        <v>31</v>
      </c>
      <c r="B10" s="34">
        <f>SIN(RADIANS($B$9))</f>
        <v>0.87749169234668123</v>
      </c>
      <c r="E10" s="27" t="s">
        <v>31</v>
      </c>
      <c r="F10" s="34">
        <f>SIN(RADIANS($F$9))</f>
        <v>-0.99979173174823599</v>
      </c>
      <c r="I10" s="27" t="s">
        <v>31</v>
      </c>
      <c r="J10" s="34">
        <f>SIN(RADIANS($J$9))</f>
        <v>-0.87749169234668123</v>
      </c>
    </row>
    <row r="11" spans="1:11">
      <c r="A11" s="26" t="s">
        <v>32</v>
      </c>
      <c r="B11" s="34">
        <f>DEGREES(ATAN($B$6/$B$5)-ATAN($B$4*$B$10/($B$3+$B$4*$B$8)))</f>
        <v>54.565732120802657</v>
      </c>
      <c r="E11" s="26" t="s">
        <v>32</v>
      </c>
      <c r="F11" s="34">
        <f>DEGREES(ATAN($F$6/$F$5)-ATAN($F$4*$F$10/($F$3+$B$4*$F$8)))</f>
        <v>81.28520624303701</v>
      </c>
      <c r="I11" s="26" t="s">
        <v>32</v>
      </c>
      <c r="J11" s="34">
        <f>DEGREES(ATAN($J$6/$J$5)-ATAN($J$4*$J$10/($J$3+$J$4*$J$8)))</f>
        <v>35.434267879197343</v>
      </c>
    </row>
    <row r="12" spans="1:11">
      <c r="A12" s="27"/>
      <c r="B12" s="34"/>
      <c r="E12" s="27"/>
      <c r="F12" s="34"/>
      <c r="I12" s="27"/>
      <c r="J12" s="34"/>
    </row>
    <row r="13" spans="1:11">
      <c r="A13" s="27" t="s">
        <v>33</v>
      </c>
      <c r="B13" s="34">
        <f>$B$3*COS(RADIANS($B$11))</f>
        <v>40.583801041368865</v>
      </c>
      <c r="E13" s="27" t="s">
        <v>33</v>
      </c>
      <c r="F13" s="34">
        <f>$F$3*COS(RADIANS($F$11))</f>
        <v>10.606123086601841</v>
      </c>
      <c r="I13" s="27" t="s">
        <v>33</v>
      </c>
      <c r="J13" s="34">
        <f>$B$3*COS(RADIANS($J$11))</f>
        <v>57.034683246552596</v>
      </c>
    </row>
    <row r="14" spans="1:11" ht="15.75" thickBot="1">
      <c r="A14" s="28" t="s">
        <v>34</v>
      </c>
      <c r="B14" s="35">
        <f>$B$3*SIN(RADIANS($B$11))</f>
        <v>57.034683246552596</v>
      </c>
      <c r="E14" s="28" t="s">
        <v>34</v>
      </c>
      <c r="F14" s="35">
        <f>$F$3*SIN(RADIANS($F$11))</f>
        <v>69.19183588453086</v>
      </c>
      <c r="I14" s="28" t="s">
        <v>34</v>
      </c>
      <c r="J14" s="35">
        <f>$J$3*SIN(RADIANS($J$11))</f>
        <v>40.583801041368865</v>
      </c>
    </row>
    <row r="15" spans="1:11">
      <c r="B15" s="32"/>
      <c r="F15" s="32"/>
      <c r="J15" s="32"/>
    </row>
    <row r="16" spans="1:11">
      <c r="A16" s="5" t="s">
        <v>13</v>
      </c>
      <c r="B16" s="36" t="s">
        <v>5</v>
      </c>
      <c r="C16" s="5" t="s">
        <v>6</v>
      </c>
      <c r="E16" s="5" t="s">
        <v>14</v>
      </c>
      <c r="F16" s="36" t="s">
        <v>5</v>
      </c>
      <c r="G16" s="5" t="s">
        <v>6</v>
      </c>
      <c r="I16" s="5" t="s">
        <v>15</v>
      </c>
      <c r="J16" s="36" t="s">
        <v>5</v>
      </c>
      <c r="K16" s="5" t="s">
        <v>6</v>
      </c>
    </row>
    <row r="17" spans="1:11">
      <c r="A17" s="3">
        <v>0</v>
      </c>
      <c r="B17" s="37">
        <v>0</v>
      </c>
      <c r="C17" s="37">
        <v>0</v>
      </c>
      <c r="E17" s="3">
        <v>0</v>
      </c>
      <c r="F17" s="37">
        <v>0</v>
      </c>
      <c r="G17" s="37">
        <v>0</v>
      </c>
      <c r="I17" s="3">
        <v>0</v>
      </c>
      <c r="J17" s="37">
        <v>0</v>
      </c>
      <c r="K17" s="37">
        <v>0</v>
      </c>
    </row>
    <row r="18" spans="1:11">
      <c r="A18" s="3">
        <v>1</v>
      </c>
      <c r="B18" s="37">
        <f>B13</f>
        <v>40.583801041368865</v>
      </c>
      <c r="C18" s="37">
        <f>B14</f>
        <v>57.034683246552596</v>
      </c>
      <c r="E18" s="3">
        <v>1</v>
      </c>
      <c r="F18" s="37">
        <f>F13</f>
        <v>10.606123086601841</v>
      </c>
      <c r="G18" s="37">
        <f>F14</f>
        <v>69.19183588453086</v>
      </c>
      <c r="I18" s="3">
        <v>1</v>
      </c>
      <c r="J18" s="37">
        <f>J13</f>
        <v>57.034683246552596</v>
      </c>
      <c r="K18" s="37">
        <f>J14</f>
        <v>40.583801041368865</v>
      </c>
    </row>
    <row r="19" spans="1:11">
      <c r="A19" s="3">
        <v>2</v>
      </c>
      <c r="B19" s="37">
        <f>B5</f>
        <v>10</v>
      </c>
      <c r="C19" s="37">
        <f>B6</f>
        <v>120</v>
      </c>
      <c r="E19" s="3">
        <v>2</v>
      </c>
      <c r="F19" s="37">
        <f>F5</f>
        <v>80</v>
      </c>
      <c r="G19" s="37">
        <f>F6</f>
        <v>60</v>
      </c>
      <c r="I19" s="3">
        <v>2</v>
      </c>
      <c r="J19" s="37">
        <f>J5</f>
        <v>120</v>
      </c>
      <c r="K19" s="37">
        <f>J6</f>
        <v>10</v>
      </c>
    </row>
    <row r="20" spans="1:11">
      <c r="B20" s="32"/>
      <c r="F20" s="32"/>
      <c r="J20" s="32"/>
    </row>
    <row r="21" spans="1:11">
      <c r="A21" s="47" t="s">
        <v>17</v>
      </c>
      <c r="B21" s="48"/>
      <c r="E21" s="47" t="s">
        <v>18</v>
      </c>
      <c r="F21" s="32"/>
      <c r="I21" s="47" t="s">
        <v>19</v>
      </c>
      <c r="J21" s="32"/>
    </row>
    <row r="22" spans="1:11">
      <c r="A22" s="7" t="s">
        <v>3</v>
      </c>
      <c r="B22" s="38">
        <f>B11</f>
        <v>54.565732120802657</v>
      </c>
      <c r="E22" s="7" t="s">
        <v>3</v>
      </c>
      <c r="F22" s="38">
        <f>F11</f>
        <v>81.28520624303701</v>
      </c>
      <c r="I22" s="7" t="s">
        <v>3</v>
      </c>
      <c r="J22" s="38">
        <f>J11</f>
        <v>35.434267879197343</v>
      </c>
    </row>
    <row r="23" spans="1:11">
      <c r="A23" s="7" t="s">
        <v>4</v>
      </c>
      <c r="B23" s="38">
        <f>B9</f>
        <v>61.341252376942336</v>
      </c>
      <c r="E23" s="7" t="s">
        <v>4</v>
      </c>
      <c r="F23" s="38">
        <f>F9</f>
        <v>-88.830617194385951</v>
      </c>
      <c r="I23" s="7" t="s">
        <v>4</v>
      </c>
      <c r="J23" s="38">
        <f>J9</f>
        <v>-61.341252376942336</v>
      </c>
    </row>
    <row r="27" spans="1:11" ht="18.75">
      <c r="A27" s="1" t="s">
        <v>20</v>
      </c>
    </row>
    <row r="40" spans="1:1" ht="18.75">
      <c r="A40" s="1" t="s">
        <v>35</v>
      </c>
    </row>
  </sheetData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Diretta</vt:lpstr>
      <vt:lpstr>Inversa</vt:lpstr>
      <vt:lpstr>Arduino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2021-03-17T11:32:41Z</cp:lastPrinted>
  <dcterms:created xsi:type="dcterms:W3CDTF">2021-03-10T12:02:28Z</dcterms:created>
  <dcterms:modified xsi:type="dcterms:W3CDTF">2021-03-20T10:27:53Z</dcterms:modified>
</cp:coreProperties>
</file>