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52" windowWidth="24991" windowHeight="112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28" i="1"/>
  <c r="B27"/>
  <c r="B26"/>
  <c r="G26" s="1"/>
  <c r="B25"/>
  <c r="G25" s="1"/>
  <c r="F28"/>
  <c r="C28"/>
  <c r="G21"/>
  <c r="F27"/>
  <c r="C27"/>
  <c r="F26"/>
  <c r="C26"/>
  <c r="F25"/>
  <c r="C25"/>
  <c r="C19"/>
  <c r="B20"/>
  <c r="B19"/>
  <c r="B18"/>
  <c r="C20"/>
  <c r="C18"/>
  <c r="C13"/>
  <c r="G13" s="1"/>
  <c r="C12"/>
  <c r="G12" s="1"/>
  <c r="F20"/>
  <c r="F19"/>
  <c r="G19"/>
  <c r="F18"/>
  <c r="F13"/>
  <c r="F12"/>
  <c r="B12"/>
  <c r="B13"/>
  <c r="B4"/>
  <c r="G27" l="1"/>
  <c r="G28"/>
  <c r="G29" s="1"/>
  <c r="G20"/>
  <c r="G14"/>
  <c r="G18"/>
  <c r="F31" l="1"/>
</calcChain>
</file>

<file path=xl/sharedStrings.xml><?xml version="1.0" encoding="utf-8"?>
<sst xmlns="http://schemas.openxmlformats.org/spreadsheetml/2006/main" count="53" uniqueCount="32">
  <si>
    <t>Trasmittanze</t>
  </si>
  <si>
    <t>U pareti</t>
  </si>
  <si>
    <t>Userr</t>
  </si>
  <si>
    <t>U w</t>
  </si>
  <si>
    <t>w/m2 k</t>
  </si>
  <si>
    <t>telaio in legno e vetri singolo</t>
  </si>
  <si>
    <t>= (1/8+1/23+ 1/5)^-1</t>
  </si>
  <si>
    <t>Dispersioni BAGNO</t>
  </si>
  <si>
    <t>U</t>
  </si>
  <si>
    <t>Orientam.</t>
  </si>
  <si>
    <t>Ponti term.</t>
  </si>
  <si>
    <t>T interna</t>
  </si>
  <si>
    <t>Località</t>
  </si>
  <si>
    <t>BRESCIA</t>
  </si>
  <si>
    <t>T est.</t>
  </si>
  <si>
    <t>°C</t>
  </si>
  <si>
    <t>°C minima da norma</t>
  </si>
  <si>
    <t>DT</t>
  </si>
  <si>
    <t>Q [watt]</t>
  </si>
  <si>
    <t>serram. N</t>
  </si>
  <si>
    <t>Struttura</t>
  </si>
  <si>
    <t>parete N</t>
  </si>
  <si>
    <t>Area [m2]</t>
  </si>
  <si>
    <t>tot.</t>
  </si>
  <si>
    <t>Dispersioni SALA ATTESA</t>
  </si>
  <si>
    <t>serram. S</t>
  </si>
  <si>
    <t>parete S</t>
  </si>
  <si>
    <t>Dispersioni STUDIO</t>
  </si>
  <si>
    <t>serram. E</t>
  </si>
  <si>
    <t>parete E</t>
  </si>
  <si>
    <t>Le dispersioni complessive dello studio medico valgono Q</t>
  </si>
  <si>
    <t>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</si>
</sst>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Border="1"/>
    <xf numFmtId="0" fontId="0" fillId="2" borderId="0" xfId="0" quotePrefix="1" applyFill="1" applyBorder="1"/>
    <xf numFmtId="0" fontId="1" fillId="2" borderId="0" xfId="0" applyFont="1" applyFill="1" applyBorder="1"/>
    <xf numFmtId="2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2" fontId="0" fillId="2" borderId="2" xfId="0" applyNumberFormat="1" applyFill="1" applyBorder="1" applyAlignment="1">
      <alignment horizontal="center"/>
    </xf>
    <xf numFmtId="2" fontId="0" fillId="3" borderId="0" xfId="0" applyNumberFormat="1" applyFill="1" applyBorder="1"/>
    <xf numFmtId="0" fontId="0" fillId="3" borderId="0" xfId="0" applyFill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I17" sqref="I17"/>
    </sheetView>
  </sheetViews>
  <sheetFormatPr defaultRowHeight="15.05"/>
  <cols>
    <col min="1" max="1" width="12.21875" style="1" customWidth="1"/>
    <col min="2" max="4" width="8.88671875" style="1"/>
    <col min="5" max="5" width="10.33203125" style="1" customWidth="1"/>
    <col min="6" max="16384" width="8.88671875" style="1"/>
  </cols>
  <sheetData>
    <row r="1" spans="1:7">
      <c r="A1" s="3" t="s">
        <v>0</v>
      </c>
    </row>
    <row r="2" spans="1:7">
      <c r="A2" s="1" t="s">
        <v>1</v>
      </c>
      <c r="B2" s="1">
        <v>0.89</v>
      </c>
      <c r="C2" s="1" t="s">
        <v>4</v>
      </c>
    </row>
    <row r="3" spans="1:7">
      <c r="A3" s="1" t="s">
        <v>3</v>
      </c>
      <c r="B3" s="1">
        <v>5</v>
      </c>
      <c r="C3" s="1" t="s">
        <v>4</v>
      </c>
      <c r="D3" s="1" t="s">
        <v>5</v>
      </c>
    </row>
    <row r="4" spans="1:7">
      <c r="A4" s="1" t="s">
        <v>2</v>
      </c>
      <c r="B4" s="4">
        <f xml:space="preserve"> (1/8+1/23+ 1/5)^-1</f>
        <v>2.7138643067846604</v>
      </c>
      <c r="C4" s="1" t="s">
        <v>4</v>
      </c>
      <c r="D4" s="2" t="s">
        <v>6</v>
      </c>
    </row>
    <row r="6" spans="1:7">
      <c r="A6" s="3" t="s">
        <v>12</v>
      </c>
      <c r="B6" s="1" t="s">
        <v>13</v>
      </c>
    </row>
    <row r="7" spans="1:7">
      <c r="A7" s="1" t="s">
        <v>11</v>
      </c>
      <c r="B7" s="1">
        <v>20</v>
      </c>
      <c r="C7" s="1" t="s">
        <v>15</v>
      </c>
    </row>
    <row r="8" spans="1:7">
      <c r="A8" s="1" t="s">
        <v>14</v>
      </c>
      <c r="B8" s="1">
        <v>-7</v>
      </c>
      <c r="C8" s="1" t="s">
        <v>16</v>
      </c>
    </row>
    <row r="10" spans="1:7">
      <c r="A10" s="3" t="s">
        <v>7</v>
      </c>
      <c r="B10" s="3"/>
    </row>
    <row r="11" spans="1:7">
      <c r="A11" s="1" t="s">
        <v>20</v>
      </c>
      <c r="B11" s="5" t="s">
        <v>22</v>
      </c>
      <c r="C11" s="5" t="s">
        <v>8</v>
      </c>
      <c r="D11" s="5" t="s">
        <v>9</v>
      </c>
      <c r="E11" s="5" t="s">
        <v>10</v>
      </c>
      <c r="F11" s="5" t="s">
        <v>17</v>
      </c>
      <c r="G11" s="5" t="s">
        <v>18</v>
      </c>
    </row>
    <row r="12" spans="1:7">
      <c r="A12" s="1" t="s">
        <v>21</v>
      </c>
      <c r="B12" s="5">
        <f>1.2*3-B13</f>
        <v>3.0999999999999996</v>
      </c>
      <c r="C12" s="5">
        <f>$B$2</f>
        <v>0.89</v>
      </c>
      <c r="D12" s="5">
        <v>1.2</v>
      </c>
      <c r="E12" s="5">
        <v>1.2</v>
      </c>
      <c r="F12" s="5">
        <f>$B$7-$B$8</f>
        <v>27</v>
      </c>
      <c r="G12" s="6">
        <f>C12*B12*F12*D12*E12</f>
        <v>107.26992</v>
      </c>
    </row>
    <row r="13" spans="1:7" ht="15.75" thickBot="1">
      <c r="A13" s="1" t="s">
        <v>19</v>
      </c>
      <c r="B13" s="5">
        <f>1*0.5</f>
        <v>0.5</v>
      </c>
      <c r="C13" s="6">
        <f>$B$4</f>
        <v>2.7138643067846604</v>
      </c>
      <c r="D13" s="5">
        <v>1.2</v>
      </c>
      <c r="E13" s="5">
        <v>1.2</v>
      </c>
      <c r="F13" s="5">
        <f>$B$7-$B$8</f>
        <v>27</v>
      </c>
      <c r="G13" s="6">
        <f>C13*B13*F13*D13*E13</f>
        <v>52.757522123893793</v>
      </c>
    </row>
    <row r="14" spans="1:7" ht="15.75" thickBot="1">
      <c r="F14" s="7" t="s">
        <v>23</v>
      </c>
      <c r="G14" s="8">
        <f>SUM(G12:G13)</f>
        <v>160.02744212389379</v>
      </c>
    </row>
    <row r="16" spans="1:7">
      <c r="A16" s="3" t="s">
        <v>24</v>
      </c>
      <c r="B16" s="3"/>
    </row>
    <row r="17" spans="1:7">
      <c r="A17" s="1" t="s">
        <v>20</v>
      </c>
      <c r="B17" s="5" t="s">
        <v>22</v>
      </c>
      <c r="C17" s="5" t="s">
        <v>8</v>
      </c>
      <c r="D17" s="5" t="s">
        <v>9</v>
      </c>
      <c r="E17" s="5" t="s">
        <v>10</v>
      </c>
      <c r="F17" s="5" t="s">
        <v>17</v>
      </c>
      <c r="G17" s="5" t="s">
        <v>18</v>
      </c>
    </row>
    <row r="18" spans="1:7">
      <c r="A18" s="1" t="s">
        <v>21</v>
      </c>
      <c r="B18" s="5">
        <f>2.22*3</f>
        <v>6.66</v>
      </c>
      <c r="C18" s="5">
        <f>$B$2</f>
        <v>0.89</v>
      </c>
      <c r="D18" s="5">
        <v>1.2</v>
      </c>
      <c r="E18" s="5">
        <v>1.2</v>
      </c>
      <c r="F18" s="5">
        <f>$B$7-$B$8</f>
        <v>27</v>
      </c>
      <c r="G18" s="6">
        <f>C18*B18*F18*D18*E18</f>
        <v>230.457312</v>
      </c>
    </row>
    <row r="19" spans="1:7">
      <c r="A19" s="1" t="s">
        <v>25</v>
      </c>
      <c r="B19" s="5">
        <f>1.2*1</f>
        <v>1.2</v>
      </c>
      <c r="C19" s="6">
        <f>$B$4</f>
        <v>2.7138643067846604</v>
      </c>
      <c r="D19" s="5">
        <v>1</v>
      </c>
      <c r="E19" s="5">
        <v>1.2</v>
      </c>
      <c r="F19" s="5">
        <f>$B$7-$B$8</f>
        <v>27</v>
      </c>
      <c r="G19" s="6">
        <f>C19*B19*F19*D19*E19</f>
        <v>105.51504424778759</v>
      </c>
    </row>
    <row r="20" spans="1:7" ht="15.75" thickBot="1">
      <c r="A20" s="1" t="s">
        <v>26</v>
      </c>
      <c r="B20" s="5">
        <f>3.5*3-B19</f>
        <v>9.3000000000000007</v>
      </c>
      <c r="C20" s="5">
        <f>$B$2</f>
        <v>0.89</v>
      </c>
      <c r="D20" s="5">
        <v>1</v>
      </c>
      <c r="E20" s="5">
        <v>1.2</v>
      </c>
      <c r="F20" s="5">
        <f>$B$7-$B$8</f>
        <v>27</v>
      </c>
      <c r="G20" s="6">
        <f>C20*B20*F20*D20*E20</f>
        <v>268.17480000000006</v>
      </c>
    </row>
    <row r="21" spans="1:7" ht="15.75" thickBot="1">
      <c r="F21" s="7" t="s">
        <v>23</v>
      </c>
      <c r="G21" s="8">
        <f>SUM(G18:G20)</f>
        <v>604.14715624778773</v>
      </c>
    </row>
    <row r="23" spans="1:7">
      <c r="A23" s="3" t="s">
        <v>27</v>
      </c>
      <c r="B23" s="3"/>
    </row>
    <row r="24" spans="1:7">
      <c r="A24" s="1" t="s">
        <v>20</v>
      </c>
      <c r="B24" s="5" t="s">
        <v>22</v>
      </c>
      <c r="C24" s="5" t="s">
        <v>8</v>
      </c>
      <c r="D24" s="5" t="s">
        <v>9</v>
      </c>
      <c r="E24" s="5" t="s">
        <v>10</v>
      </c>
      <c r="F24" s="5" t="s">
        <v>17</v>
      </c>
      <c r="G24" s="5" t="s">
        <v>18</v>
      </c>
    </row>
    <row r="25" spans="1:7">
      <c r="A25" s="1" t="s">
        <v>21</v>
      </c>
      <c r="B25" s="5">
        <f>3.42*3</f>
        <v>10.26</v>
      </c>
      <c r="C25" s="5">
        <f>$B$2</f>
        <v>0.89</v>
      </c>
      <c r="D25" s="5">
        <v>1.2</v>
      </c>
      <c r="E25" s="5">
        <v>1.2</v>
      </c>
      <c r="F25" s="5">
        <f>$B$7-$B$8</f>
        <v>27</v>
      </c>
      <c r="G25" s="6">
        <f>C25*B25*F25*D25*E25</f>
        <v>355.02883199999997</v>
      </c>
    </row>
    <row r="26" spans="1:7">
      <c r="A26" s="1" t="s">
        <v>28</v>
      </c>
      <c r="B26" s="5">
        <f>2*1</f>
        <v>2</v>
      </c>
      <c r="C26" s="6">
        <f>$B$4</f>
        <v>2.7138643067846604</v>
      </c>
      <c r="D26" s="5">
        <v>1</v>
      </c>
      <c r="E26" s="5">
        <v>1.2</v>
      </c>
      <c r="F26" s="5">
        <f>$B$7-$B$8</f>
        <v>27</v>
      </c>
      <c r="G26" s="6">
        <f>C26*B26*F26*D26*E26</f>
        <v>175.85840707964599</v>
      </c>
    </row>
    <row r="27" spans="1:7">
      <c r="A27" s="1" t="s">
        <v>29</v>
      </c>
      <c r="B27" s="5">
        <f>5*3-B26</f>
        <v>13</v>
      </c>
      <c r="C27" s="5">
        <f>$B$2</f>
        <v>0.89</v>
      </c>
      <c r="D27" s="5">
        <v>1.1499999999999999</v>
      </c>
      <c r="E27" s="5">
        <v>1.2</v>
      </c>
      <c r="F27" s="5">
        <f>$B$7-$B$8</f>
        <v>27</v>
      </c>
      <c r="G27" s="6">
        <f>C27*B27*F27*D27*E27</f>
        <v>431.09819999999996</v>
      </c>
    </row>
    <row r="28" spans="1:7" ht="15.75" thickBot="1">
      <c r="A28" s="1" t="s">
        <v>26</v>
      </c>
      <c r="B28" s="5">
        <f>3.42*3</f>
        <v>10.26</v>
      </c>
      <c r="C28" s="5">
        <f>$B$2</f>
        <v>0.89</v>
      </c>
      <c r="D28" s="5">
        <v>1</v>
      </c>
      <c r="E28" s="5">
        <v>1.2</v>
      </c>
      <c r="F28" s="5">
        <f>$B$7-$B$8</f>
        <v>27</v>
      </c>
      <c r="G28" s="6">
        <f>C28*B28*F28*D28*E28</f>
        <v>295.85735999999997</v>
      </c>
    </row>
    <row r="29" spans="1:7" ht="15.75" thickBot="1">
      <c r="F29" s="7" t="s">
        <v>23</v>
      </c>
      <c r="G29" s="8">
        <f>SUM(G25:G28)</f>
        <v>1257.8427990796458</v>
      </c>
    </row>
    <row r="31" spans="1:7">
      <c r="A31" s="1" t="s">
        <v>30</v>
      </c>
      <c r="F31" s="9">
        <f>G14+G21+G29</f>
        <v>2022.0173974513273</v>
      </c>
      <c r="G31" s="10" t="s">
        <v>31</v>
      </c>
    </row>
  </sheetData>
  <pageMargins left="0.7" right="0.7" top="0.75" bottom="0.75" header="0.3" footer="0.3"/>
  <pageSetup paperSize="9" orientation="portrait" r:id="rId1"/>
  <ignoredErrors>
    <ignoredError sqref="C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Ryzen5700u</cp:lastModifiedBy>
  <dcterms:created xsi:type="dcterms:W3CDTF">2023-09-05T13:53:17Z</dcterms:created>
  <dcterms:modified xsi:type="dcterms:W3CDTF">2023-09-05T14:18:56Z</dcterms:modified>
</cp:coreProperties>
</file>